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5" windowWidth="15195" windowHeight="8955" tabRatio="854"/>
  </bookViews>
  <sheets>
    <sheet name="ισολογισμος 2013" sheetId="14" r:id="rId1"/>
  </sheets>
  <externalReferences>
    <externalReference r:id="rId2"/>
  </externalReferences>
  <definedNames>
    <definedName name="_xlnm.Print_Area" localSheetId="0">'ισολογισμος 2013'!$A$1:$W$140</definedName>
  </definedNames>
  <calcPr calcId="124519"/>
</workbook>
</file>

<file path=xl/calcChain.xml><?xml version="1.0" encoding="utf-8"?>
<calcChain xmlns="http://schemas.openxmlformats.org/spreadsheetml/2006/main">
  <c r="T30" i="14"/>
  <c r="I59"/>
  <c r="I34"/>
  <c r="T41"/>
  <c r="T37"/>
  <c r="E14"/>
  <c r="E13"/>
  <c r="E12"/>
  <c r="E11"/>
  <c r="V22"/>
  <c r="O78"/>
  <c r="M75"/>
  <c r="G75"/>
  <c r="M72"/>
  <c r="O75"/>
  <c r="G72"/>
  <c r="O65"/>
  <c r="I65"/>
  <c r="V61"/>
  <c r="O61"/>
  <c r="O63"/>
  <c r="I61"/>
  <c r="I63"/>
  <c r="V42"/>
  <c r="O42"/>
  <c r="I42"/>
  <c r="O35"/>
  <c r="T42"/>
  <c r="V32"/>
  <c r="V46"/>
  <c r="V51"/>
  <c r="T32"/>
  <c r="V27"/>
  <c r="I35"/>
  <c r="T26"/>
  <c r="T25"/>
  <c r="T27"/>
  <c r="T22"/>
  <c r="M16"/>
  <c r="K16"/>
  <c r="O15"/>
  <c r="I15"/>
  <c r="O14"/>
  <c r="I14"/>
  <c r="O13"/>
  <c r="I13"/>
  <c r="O12"/>
  <c r="I12"/>
  <c r="O11"/>
  <c r="I11"/>
  <c r="O10"/>
  <c r="G16"/>
  <c r="I10"/>
  <c r="O7"/>
  <c r="I7"/>
  <c r="I75"/>
  <c r="O66"/>
  <c r="O68"/>
  <c r="T46"/>
  <c r="T51"/>
  <c r="I44"/>
  <c r="I16"/>
  <c r="I20"/>
  <c r="O44"/>
  <c r="O16"/>
  <c r="O20"/>
  <c r="O51"/>
  <c r="I66"/>
  <c r="I68"/>
  <c r="I76"/>
  <c r="O76"/>
  <c r="O79"/>
  <c r="E16"/>
  <c r="I78"/>
  <c r="I51"/>
  <c r="I79"/>
  <c r="T61"/>
</calcChain>
</file>

<file path=xl/comments1.xml><?xml version="1.0" encoding="utf-8"?>
<comments xmlns="http://schemas.openxmlformats.org/spreadsheetml/2006/main">
  <authors>
    <author>Δημήτρης</author>
    <author>SOL sa Member</author>
  </authors>
  <commentList>
    <comment ref="O27" authorId="0">
      <text>
        <r>
          <rPr>
            <b/>
            <sz val="9"/>
            <color indexed="81"/>
            <rFont val="Tahoma"/>
            <family val="2"/>
            <charset val="161"/>
          </rPr>
          <t>Δημήτρης:</t>
        </r>
        <r>
          <rPr>
            <sz val="9"/>
            <color indexed="81"/>
            <rFont val="Tahoma"/>
            <family val="2"/>
            <charset val="161"/>
          </rPr>
          <t xml:space="preserve">
</t>
        </r>
        <r>
          <rPr>
            <b/>
            <sz val="9"/>
            <color indexed="81"/>
            <rFont val="Tahoma"/>
            <family val="2"/>
            <charset val="161"/>
          </rPr>
          <t>30.00+30.04</t>
        </r>
        <r>
          <rPr>
            <sz val="9"/>
            <color indexed="81"/>
            <rFont val="Tahoma"/>
            <family val="2"/>
            <charset val="161"/>
          </rPr>
          <t>=
881.175,02+2.098</t>
        </r>
      </text>
    </comment>
    <comment ref="O33" authorId="1">
      <text>
        <r>
          <rPr>
            <b/>
            <u/>
            <sz val="12"/>
            <color indexed="81"/>
            <rFont val="Tahoma"/>
            <family val="2"/>
            <charset val="161"/>
          </rPr>
          <t>ΕΠΕΞΕΡΓΑΣΙΑ ΣΧΟΛΙΟΥ</t>
        </r>
        <r>
          <rPr>
            <sz val="12"/>
            <color indexed="81"/>
            <rFont val="Tahoma"/>
            <family val="2"/>
            <charset val="161"/>
          </rPr>
          <t xml:space="preserve">
Χ.Υ.30.97  €.  7.290,76
Χ.Υ.33.97 </t>
        </r>
        <r>
          <rPr>
            <u/>
            <sz val="12"/>
            <color indexed="81"/>
            <rFont val="Tahoma"/>
            <family val="2"/>
            <charset val="161"/>
          </rPr>
          <t xml:space="preserve"> €.19.250,08</t>
        </r>
        <r>
          <rPr>
            <sz val="12"/>
            <color indexed="81"/>
            <rFont val="Tahoma"/>
            <family val="2"/>
            <charset val="161"/>
          </rPr>
          <t xml:space="preserve">
             </t>
        </r>
        <r>
          <rPr>
            <b/>
            <sz val="12"/>
            <color indexed="81"/>
            <rFont val="Tahoma"/>
            <family val="2"/>
            <charset val="161"/>
          </rPr>
          <t>€.26.540,84</t>
        </r>
      </text>
    </comment>
    <comment ref="O34" authorId="0">
      <text>
        <r>
          <rPr>
            <b/>
            <sz val="9"/>
            <color indexed="81"/>
            <rFont val="Tahoma"/>
            <family val="2"/>
            <charset val="161"/>
          </rPr>
          <t>Δημήτρης:</t>
        </r>
        <r>
          <rPr>
            <sz val="9"/>
            <color indexed="81"/>
            <rFont val="Tahoma"/>
            <family val="2"/>
            <charset val="161"/>
          </rPr>
          <t xml:space="preserve">
33.13+Χ.Υ33.95+Χ.Υ 50+Χ.Υ.53=320,42+12.137,73+10.453,18+7.389,86</t>
        </r>
      </text>
    </comment>
  </commentList>
</comments>
</file>

<file path=xl/sharedStrings.xml><?xml version="1.0" encoding="utf-8"?>
<sst xmlns="http://schemas.openxmlformats.org/spreadsheetml/2006/main" count="203" uniqueCount="135">
  <si>
    <t>Έξοδα επόμενων χρήσεων</t>
  </si>
  <si>
    <t>Ταμείο</t>
  </si>
  <si>
    <t>Τακτικό αποθεματικό</t>
  </si>
  <si>
    <t>ΕΤΑΙΡΕΙΑ ΦΟΡΤΗΓΩΝ ΑΥΤΟΚΙΝΗΤΩΝ ΜΥΤΙΛΗΝΗΣ (ΕΦΑΜ) ΕΘΝΙΚΕΣ ΜΕΤΑΦΟΡΕΣ Α.Ε.</t>
  </si>
  <si>
    <t>ΕΝΕΡΓΗΤΙΚΟ</t>
  </si>
  <si>
    <t>ΠΑΘΗΤΙΚΟ</t>
  </si>
  <si>
    <t>Αξία κτήσεως</t>
  </si>
  <si>
    <t>Αποσβέσεις</t>
  </si>
  <si>
    <t>Αναπόσβεστη αξία</t>
  </si>
  <si>
    <t>Β.</t>
  </si>
  <si>
    <t>ΕΞΟΔΑ ΕΓΚΑΤΑΣΤΑΣΕΩΣ</t>
  </si>
  <si>
    <t>Α.</t>
  </si>
  <si>
    <t>ΙΔΙΑ ΚΕΦΑΛΑΙΑ</t>
  </si>
  <si>
    <t>4.</t>
  </si>
  <si>
    <t>Λοιπά έξοδα εγκαταστάσεως</t>
  </si>
  <si>
    <t>Γ.</t>
  </si>
  <si>
    <t>ΠΑΓΙΟ ΕΝΕΡΓΗΤΙΚΟ</t>
  </si>
  <si>
    <t>Ι.</t>
  </si>
  <si>
    <t xml:space="preserve"> </t>
  </si>
  <si>
    <t>ΙΙ.</t>
  </si>
  <si>
    <t>Ενσώματες ακινητοποιήσεις</t>
  </si>
  <si>
    <t>1.</t>
  </si>
  <si>
    <t>Καταβλημένο</t>
  </si>
  <si>
    <t>Γήπεδα -Οικόπεδα</t>
  </si>
  <si>
    <t>3.</t>
  </si>
  <si>
    <t>Κτίρια &amp; τεχνικά έργα</t>
  </si>
  <si>
    <t xml:space="preserve">ΙΙ.β. </t>
  </si>
  <si>
    <t>Διαφορά από μετατρ. μετοχ.κεφαλ. σε ευρώ</t>
  </si>
  <si>
    <t>Μηχ/τα-Τεχν.εγκ/σεις-Μηχαν.εξοπλ.</t>
  </si>
  <si>
    <t>5.</t>
  </si>
  <si>
    <t>Μεταφορικά μέσα</t>
  </si>
  <si>
    <t>ΙΙΙ.</t>
  </si>
  <si>
    <t>Διαφορές Αναπροσαρμογής - Επιχορηγήσεις</t>
  </si>
  <si>
    <t>6.</t>
  </si>
  <si>
    <t>Eπιπλα και λοιπός εξοπλισμός</t>
  </si>
  <si>
    <t>Διαφορές από αναπροσ. αξίας λοιπών περ.στοιχείων</t>
  </si>
  <si>
    <t xml:space="preserve">7. </t>
  </si>
  <si>
    <t>Ακινητοποιήσεις υπό εκτέλεση &amp; προκατ.</t>
  </si>
  <si>
    <t>Σύνολο ενσώματων ακινητοποιήσεων (ΓΙΙ)</t>
  </si>
  <si>
    <t>IV.</t>
  </si>
  <si>
    <t>Αποθεματικά Κεφάλαια</t>
  </si>
  <si>
    <t>Συμμετοχές και άλλες μακρ.χρημ.απαιτήσεις</t>
  </si>
  <si>
    <t>7.</t>
  </si>
  <si>
    <t>Λοιπές μακροπρόθεσμες απαιτήσεις</t>
  </si>
  <si>
    <t>V.</t>
  </si>
  <si>
    <t>Αποτελέσματα εις νέο</t>
  </si>
  <si>
    <t>Σύνολο παγίου ενεργητικού (ΓΙΙ+ΓΙΙΙ)</t>
  </si>
  <si>
    <t>Δ.</t>
  </si>
  <si>
    <t>ΚΥΚΛΟΦΟΡΟΥΝ ΕΝΕΡΓΗΤΙΚΟ</t>
  </si>
  <si>
    <t>Σύνολο ιδίων κεφαλαίων (ΑΙ+ΑΙΙ.β+ΑΙΙΙ+ΑIV+AV)</t>
  </si>
  <si>
    <t>Αποθέματα</t>
  </si>
  <si>
    <t>Α'&amp; Β' ύλες-Αναλώσιμα-Ανταλλακτικά</t>
  </si>
  <si>
    <t>ΠΡΟΒΛΕΨΕΙΣ ΓΙΑ ΚΙΝΔΥΝΟΥΣ &amp; ΕΞΟΔΑ</t>
  </si>
  <si>
    <t>Πρόβλεψη για αποζημίωση προσωπικού</t>
  </si>
  <si>
    <t>Απαιτήσεις</t>
  </si>
  <si>
    <t>2.</t>
  </si>
  <si>
    <t>Λοιπές προβλέψεις</t>
  </si>
  <si>
    <t>Πελάτες - Χρεώσται κομίστρων</t>
  </si>
  <si>
    <t xml:space="preserve">2. </t>
  </si>
  <si>
    <t>Γραμμάτια εισπρακτέα</t>
  </si>
  <si>
    <t>ΥΠΟΧΡΕΩΣΕΙΣ</t>
  </si>
  <si>
    <t>-σε τράπεζες για εγγύηση</t>
  </si>
  <si>
    <t>Μακροπρόθεσμες υποχρεώσεις</t>
  </si>
  <si>
    <t>Γραμμάτια σε καθυστέρηση</t>
  </si>
  <si>
    <t>Δάνεια τραπεζών</t>
  </si>
  <si>
    <t>3α.</t>
  </si>
  <si>
    <t>Επιταγές εισπρακτέες</t>
  </si>
  <si>
    <t>10.</t>
  </si>
  <si>
    <t>Επισφαλείς - Επίδικοι πελάτες &amp; χρεώστες</t>
  </si>
  <si>
    <t>Βραχυπρόθεσμες υποχρεώσεις</t>
  </si>
  <si>
    <t>11.</t>
  </si>
  <si>
    <t>Χρεώστες διάφοροι</t>
  </si>
  <si>
    <t>Προμηθευτές</t>
  </si>
  <si>
    <t>Επιταγές πληρωτέες</t>
  </si>
  <si>
    <t>ΙΙΙ.  ΧΡΕΟΓΡΑΦΑ</t>
  </si>
  <si>
    <t>Χρεόγραφα</t>
  </si>
  <si>
    <t>Τράπεζες λογ/μοί βραχυπρόθεσμων υποχρεώσεων</t>
  </si>
  <si>
    <t>Μετοχές</t>
  </si>
  <si>
    <t>Προκαταβολές πελατών</t>
  </si>
  <si>
    <t>Υποχρεώσεις από φόρους-τέλη</t>
  </si>
  <si>
    <t>Διαθέσιμα</t>
  </si>
  <si>
    <t>Ασφαλιστικοί οργανισμοί</t>
  </si>
  <si>
    <t>Μακρ/σμες υποχρ. πληρωτέες στην επόμενη χρήση</t>
  </si>
  <si>
    <t>Καταθέσεις όψεως &amp; προθεσμίας</t>
  </si>
  <si>
    <t>Πιστωτές διάφοροι</t>
  </si>
  <si>
    <t>Σύνολο κυκλοφορούντος ενεργητικού (ΔΙ+ΔΙΙ+ΔΙΙΙ+ΔIV)</t>
  </si>
  <si>
    <t>Ε.</t>
  </si>
  <si>
    <t>ΜΕΤΑΒΑΤΙΚΟΙ ΛΟΓΑΡΙΑΣΜΟΙ ΕΝΕΡΓΗΤΙΚΟΥ</t>
  </si>
  <si>
    <t>Σύνολο υποχρεώσεων (ΓΙ+ΓΙΙ)</t>
  </si>
  <si>
    <t>Δ</t>
  </si>
  <si>
    <t>ΜΕΤΑΒΑΤΙΚΟΙ ΛΟΓΑΡΙΑΣΜΟΙ ΠΑΘΗΤΙΚΟΥ</t>
  </si>
  <si>
    <t>Έξοδα χρήσεως δουλευμένα</t>
  </si>
  <si>
    <t>ΓΕΝΙΚΟ ΣΥΝΟΛΟ ΕΝΕΡΓΗΤΙΚΟΥ (Β+Γ+Δ+Ε)</t>
  </si>
  <si>
    <t>ΓΕΝΙΚΟ ΣΥΝΟΛΟ ΠΑΘΗΤΙΚΟΥ (Α+B+Γ+Δ)</t>
  </si>
  <si>
    <t>ΚΑΤΑΣΤΑΣΗ ΛΟΓΑΡΙΑΣΜΟΥ ΑΠΟΤΕΛΕΣΜΑΤΩΝ ΧΡΗΣΕΩΣ</t>
  </si>
  <si>
    <t>ΠΙΝΑΚΑΣ ΔΙΑΘΕΣΕΩΣ ΑΠΟΤΕΛΕΣΜΑΤΩΝ</t>
  </si>
  <si>
    <t>Αποτελέσματα εκμ/σεως</t>
  </si>
  <si>
    <t>Κύκλος εργασιών (πωλήσεις)</t>
  </si>
  <si>
    <r>
      <t>Πλέον</t>
    </r>
    <r>
      <rPr>
        <sz val="10"/>
        <rFont val="Arial Greek"/>
        <family val="2"/>
        <charset val="161"/>
      </rPr>
      <t xml:space="preserve"> :Υπόλοιπο αποτελ/των (ζημιών) προηγ. χρήσεων</t>
    </r>
  </si>
  <si>
    <r>
      <t>Μείον</t>
    </r>
    <r>
      <rPr>
        <sz val="10"/>
        <rFont val="Arial Greek"/>
        <charset val="161"/>
      </rPr>
      <t>: Κόστος πωλήσεων</t>
    </r>
  </si>
  <si>
    <t>Μικτά αποτελέσματα (κέρδη) εκμ/σεως</t>
  </si>
  <si>
    <r>
      <t>Πλέον</t>
    </r>
    <r>
      <rPr>
        <sz val="10"/>
        <rFont val="Arial Greek"/>
        <charset val="161"/>
      </rPr>
      <t xml:space="preserve"> :  Άλλα έσοδα εκμεταλλεύσεως</t>
    </r>
  </si>
  <si>
    <t>Ζημίες εις νέο</t>
  </si>
  <si>
    <t>Σύνολο</t>
  </si>
  <si>
    <r>
      <t>Μείον</t>
    </r>
    <r>
      <rPr>
        <sz val="10"/>
        <rFont val="Arial Greek"/>
        <charset val="161"/>
      </rPr>
      <t xml:space="preserve"> : 1. Έξοδα διοικητικής λειτουργίας</t>
    </r>
  </si>
  <si>
    <t xml:space="preserve">            2. Έξοδα λειτουργίας διάθεσης</t>
  </si>
  <si>
    <t>Μερικά αποτελέσματα (ζημίες) εκμ/σεως</t>
  </si>
  <si>
    <r>
      <t>Μείον</t>
    </r>
    <r>
      <rPr>
        <sz val="10"/>
        <rFont val="Arial Greek"/>
        <family val="2"/>
        <charset val="161"/>
      </rPr>
      <t xml:space="preserve"> : Χρεωστικοί τόκοι &amp; συναφή έξοδα</t>
    </r>
  </si>
  <si>
    <t>Ολικά αποτελέσματα  (ζημίες) εκμ/σεως</t>
  </si>
  <si>
    <t>ΙΙ.  ΠΛΕΟΝ : ΕΚΤΑΚΤΑ ΑΠΟΤΕΛΕΣΜΑΤΑ</t>
  </si>
  <si>
    <t xml:space="preserve">            1. Έκτακτα &amp; ανόργανα έσοδα</t>
  </si>
  <si>
    <t xml:space="preserve">          '4.</t>
  </si>
  <si>
    <t xml:space="preserve">      2. Έκτακτα κέρδη</t>
  </si>
  <si>
    <r>
      <t>Μείον</t>
    </r>
    <r>
      <rPr>
        <sz val="10"/>
        <rFont val="Arial Greek"/>
        <charset val="161"/>
      </rPr>
      <t xml:space="preserve"> : 1. Έκτακτα &amp; ανόργανα έξοδα</t>
    </r>
  </si>
  <si>
    <t xml:space="preserve">            2. Έκτακτες ζημιές</t>
  </si>
  <si>
    <t xml:space="preserve">      3. Έξοδα προηγούμενων χρήσεων</t>
  </si>
  <si>
    <t>Οργανικά και έκτακτα αποτ/τα (ζημίες)</t>
  </si>
  <si>
    <r>
      <t>Μείον</t>
    </r>
    <r>
      <rPr>
        <sz val="10"/>
        <rFont val="Arial Greek"/>
        <charset val="161"/>
      </rPr>
      <t xml:space="preserve"> :</t>
    </r>
  </si>
  <si>
    <t>Σύνολο αποσβέσεων παγίων στοιχείων</t>
  </si>
  <si>
    <r>
      <t>Μείον</t>
    </r>
    <r>
      <rPr>
        <sz val="10"/>
        <rFont val="Arial Greek"/>
        <charset val="161"/>
      </rPr>
      <t xml:space="preserve"> : Οι από αυτές ενσωματωμένες στο λειτουργικό κόστος</t>
    </r>
  </si>
  <si>
    <t>Υπόλοιπο ζημιών χρήσεως εις νέο</t>
  </si>
  <si>
    <t>Κεφάλαιο μετοχικό (178.719 μετοχές των € 8,07)</t>
  </si>
  <si>
    <t>-σε τράπεζες για είσπραξη</t>
  </si>
  <si>
    <t>Πλέον: Λοιποί μη ενσωμ.στο λειτουργ.κόστος φόροι</t>
  </si>
  <si>
    <t>8.</t>
  </si>
  <si>
    <t>Λοιπές Μακροπρόθεσμες υποχρεώσεις</t>
  </si>
  <si>
    <t>Καθαρά αποτελέσματα (ζημιές) χρήσεως προ φόρων</t>
  </si>
  <si>
    <t>Καθαρά αποτελέσματα (κέρδη/ζημίες) χρήσεως</t>
  </si>
  <si>
    <t>ΙΣΟΛΟΓΙΣΜΟΣ ΤΗΣ 31ης ΔΕΚΕΜΒΡΙΟΥ 2013 - 37η ΕΤΑΙΡΙΚΗ ΧΡΗΣΗ (1 ΙΑΝΟΥΑΡΙΟΥ - 31 ΔΕΚΕΜΒΡΙΟΥ 2013)  ΑΡ.Μ.Α.Ε.12474/82/Β/86/14</t>
  </si>
  <si>
    <t>Ποσά προηγούμενης χρήσεως 2012</t>
  </si>
  <si>
    <t>Ποσά κλειόμενης χρήσεως 2013</t>
  </si>
  <si>
    <t>Ποσά προηγ. Χρήσεως 2012</t>
  </si>
  <si>
    <t>Ποσά κλειόμ. χρήσεως 2013</t>
  </si>
  <si>
    <t>31ης ΔΕΚΕΜΒΡΙΟΥ 2013 (1 ΙΑΝΟΥΑΡΙΟΥ - 31 ΔΕΚΕΜΒΡΙΟΥ 2013)</t>
  </si>
  <si>
    <t>ΜΥΤΙΛΗΝΗ 30 ΑΠΡΙΛΙΟΥ 2014</t>
  </si>
</sst>
</file>

<file path=xl/styles.xml><?xml version="1.0" encoding="utf-8"?>
<styleSheet xmlns="http://schemas.openxmlformats.org/spreadsheetml/2006/main">
  <numFmts count="3">
    <numFmt numFmtId="164" formatCode="#,##0.00;\(#,##0.00\);&quot; - &quot;"/>
    <numFmt numFmtId="165" formatCode="#,##0;\(#,##0\);&quot; - &quot;"/>
    <numFmt numFmtId="166" formatCode="#,##0.00\ [$€-1];[Red]\-#,##0.00\ [$€-1]"/>
  </numFmts>
  <fonts count="19">
    <font>
      <sz val="10"/>
      <name val="Arial Greek"/>
      <charset val="161"/>
    </font>
    <font>
      <sz val="10"/>
      <name val="Arial Greek"/>
      <charset val="161"/>
    </font>
    <font>
      <b/>
      <sz val="11"/>
      <name val="Arial Greek"/>
      <family val="2"/>
      <charset val="161"/>
    </font>
    <font>
      <b/>
      <sz val="12"/>
      <name val="Arial Greek"/>
      <family val="2"/>
      <charset val="161"/>
    </font>
    <font>
      <sz val="10"/>
      <name val="Arial Greek"/>
      <family val="2"/>
      <charset val="161"/>
    </font>
    <font>
      <b/>
      <sz val="10"/>
      <name val="Arial Greek"/>
      <family val="2"/>
      <charset val="161"/>
    </font>
    <font>
      <b/>
      <sz val="10"/>
      <name val="Arial Greek"/>
      <charset val="161"/>
    </font>
    <font>
      <b/>
      <u/>
      <sz val="10"/>
      <name val="Arial Greek"/>
      <family val="2"/>
      <charset val="161"/>
    </font>
    <font>
      <b/>
      <sz val="16"/>
      <name val="Arial Greek"/>
      <family val="2"/>
      <charset val="161"/>
    </font>
    <font>
      <sz val="12"/>
      <name val="Arial Greek"/>
      <family val="2"/>
      <charset val="161"/>
    </font>
    <font>
      <u/>
      <sz val="10"/>
      <name val="Arial Greek"/>
      <family val="2"/>
      <charset val="161"/>
    </font>
    <font>
      <b/>
      <u/>
      <sz val="12"/>
      <color indexed="81"/>
      <name val="Tahoma"/>
      <family val="2"/>
      <charset val="161"/>
    </font>
    <font>
      <sz val="12"/>
      <color indexed="81"/>
      <name val="Tahoma"/>
      <family val="2"/>
      <charset val="161"/>
    </font>
    <font>
      <u/>
      <sz val="12"/>
      <color indexed="81"/>
      <name val="Tahoma"/>
      <family val="2"/>
      <charset val="161"/>
    </font>
    <font>
      <b/>
      <sz val="12"/>
      <color indexed="81"/>
      <name val="Tahoma"/>
      <family val="2"/>
      <charset val="161"/>
    </font>
    <font>
      <sz val="9"/>
      <color indexed="81"/>
      <name val="Tahoma"/>
      <family val="2"/>
      <charset val="161"/>
    </font>
    <font>
      <b/>
      <sz val="9"/>
      <color indexed="81"/>
      <name val="Tahoma"/>
      <family val="2"/>
      <charset val="161"/>
    </font>
    <font>
      <sz val="10"/>
      <name val="Arial"/>
      <family val="2"/>
      <charset val="161"/>
    </font>
    <font>
      <sz val="8"/>
      <name val="Arial Greek"/>
      <charset val="161"/>
    </font>
  </fonts>
  <fills count="2">
    <fill>
      <patternFill patternType="none"/>
    </fill>
    <fill>
      <patternFill patternType="gray125"/>
    </fill>
  </fills>
  <borders count="20">
    <border>
      <left/>
      <right/>
      <top/>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style="thin">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7" fillId="0" borderId="0"/>
  </cellStyleXfs>
  <cellXfs count="93">
    <xf numFmtId="0" fontId="0" fillId="0" borderId="0" xfId="0"/>
    <xf numFmtId="0" fontId="7" fillId="0" borderId="1" xfId="0" quotePrefix="1" applyFont="1" applyFill="1" applyBorder="1"/>
    <xf numFmtId="165" fontId="5" fillId="0" borderId="0" xfId="0" applyNumberFormat="1" applyFont="1" applyFill="1" applyBorder="1"/>
    <xf numFmtId="4" fontId="0" fillId="0" borderId="0" xfId="0" applyNumberFormat="1"/>
    <xf numFmtId="0" fontId="0" fillId="0" borderId="0" xfId="0" applyFill="1" applyBorder="1"/>
    <xf numFmtId="0" fontId="0" fillId="0" borderId="2" xfId="0" applyFill="1" applyBorder="1"/>
    <xf numFmtId="0" fontId="8" fillId="0" borderId="3" xfId="0" applyFont="1" applyFill="1" applyBorder="1" applyAlignment="1">
      <alignment horizontal="center"/>
    </xf>
    <xf numFmtId="0" fontId="0" fillId="0" borderId="4" xfId="0" applyFill="1" applyBorder="1"/>
    <xf numFmtId="0" fontId="9" fillId="0" borderId="5" xfId="0" applyFont="1" applyFill="1" applyBorder="1" applyAlignment="1">
      <alignment horizontal="center"/>
    </xf>
    <xf numFmtId="0" fontId="0" fillId="0" borderId="5" xfId="0" applyFill="1" applyBorder="1"/>
    <xf numFmtId="0" fontId="2" fillId="0" borderId="0" xfId="0" applyFont="1" applyFill="1" applyBorder="1"/>
    <xf numFmtId="0" fontId="2" fillId="0" borderId="1" xfId="0" applyFont="1" applyFill="1" applyBorder="1"/>
    <xf numFmtId="0" fontId="5" fillId="0" borderId="6" xfId="0" applyFont="1" applyFill="1" applyBorder="1" applyAlignment="1">
      <alignment horizontal="center" wrapText="1"/>
    </xf>
    <xf numFmtId="0" fontId="5" fillId="0" borderId="0" xfId="0" applyFont="1" applyFill="1" applyBorder="1" applyAlignment="1">
      <alignment horizontal="center" wrapText="1"/>
    </xf>
    <xf numFmtId="0" fontId="5" fillId="0" borderId="5" xfId="0" applyFont="1" applyFill="1" applyBorder="1" applyAlignment="1">
      <alignment horizontal="left" wrapText="1"/>
    </xf>
    <xf numFmtId="0" fontId="0" fillId="0" borderId="1" xfId="0" applyFill="1" applyBorder="1"/>
    <xf numFmtId="0" fontId="7" fillId="0" borderId="0" xfId="0" applyFont="1" applyFill="1" applyBorder="1"/>
    <xf numFmtId="165" fontId="0" fillId="0" borderId="0" xfId="0" applyNumberFormat="1" applyFill="1" applyBorder="1"/>
    <xf numFmtId="3" fontId="0" fillId="0" borderId="0" xfId="0" applyNumberFormat="1" applyFill="1" applyBorder="1"/>
    <xf numFmtId="3" fontId="0" fillId="0" borderId="5" xfId="0" applyNumberFormat="1" applyFill="1" applyBorder="1"/>
    <xf numFmtId="0" fontId="0" fillId="0" borderId="0" xfId="0" quotePrefix="1" applyFill="1" applyBorder="1"/>
    <xf numFmtId="164" fontId="5" fillId="0" borderId="7" xfId="0" applyNumberFormat="1" applyFont="1" applyFill="1" applyBorder="1"/>
    <xf numFmtId="164" fontId="5" fillId="0" borderId="0" xfId="0" applyNumberFormat="1" applyFont="1" applyFill="1" applyBorder="1"/>
    <xf numFmtId="164" fontId="0" fillId="0" borderId="0" xfId="0" applyNumberFormat="1" applyFill="1" applyBorder="1"/>
    <xf numFmtId="0" fontId="7" fillId="0" borderId="0" xfId="0" quotePrefix="1" applyFont="1" applyFill="1" applyBorder="1"/>
    <xf numFmtId="0" fontId="4" fillId="0" borderId="0" xfId="0" quotePrefix="1" applyFont="1" applyFill="1" applyBorder="1"/>
    <xf numFmtId="0" fontId="4" fillId="0" borderId="0" xfId="0" applyFont="1" applyFill="1" applyBorder="1"/>
    <xf numFmtId="0" fontId="5" fillId="0" borderId="7" xfId="0" applyFont="1" applyFill="1" applyBorder="1"/>
    <xf numFmtId="2" fontId="5" fillId="0" borderId="0" xfId="0" applyNumberFormat="1" applyFont="1" applyFill="1" applyBorder="1"/>
    <xf numFmtId="0" fontId="0" fillId="0" borderId="0" xfId="0" applyBorder="1"/>
    <xf numFmtId="4" fontId="0" fillId="0" borderId="0" xfId="0" applyNumberFormat="1" applyBorder="1"/>
    <xf numFmtId="0" fontId="5" fillId="0" borderId="0" xfId="0" applyFont="1" applyFill="1" applyBorder="1"/>
    <xf numFmtId="164" fontId="5" fillId="0" borderId="8" xfId="0" applyNumberFormat="1" applyFont="1" applyFill="1" applyBorder="1"/>
    <xf numFmtId="165" fontId="0" fillId="0" borderId="5" xfId="0" applyNumberFormat="1" applyFill="1" applyBorder="1"/>
    <xf numFmtId="3" fontId="5" fillId="0" borderId="0" xfId="0" applyNumberFormat="1" applyFont="1" applyFill="1" applyBorder="1"/>
    <xf numFmtId="165" fontId="4" fillId="0" borderId="5" xfId="0" applyNumberFormat="1" applyFont="1" applyFill="1" applyBorder="1"/>
    <xf numFmtId="164" fontId="7" fillId="0" borderId="0" xfId="0" applyNumberFormat="1" applyFont="1" applyFill="1" applyBorder="1"/>
    <xf numFmtId="165" fontId="5" fillId="0" borderId="5" xfId="0" applyNumberFormat="1" applyFont="1" applyFill="1" applyBorder="1"/>
    <xf numFmtId="0" fontId="7" fillId="0" borderId="1" xfId="0" applyFont="1" applyFill="1" applyBorder="1"/>
    <xf numFmtId="4" fontId="0" fillId="0" borderId="0" xfId="0" applyNumberFormat="1" applyFill="1" applyBorder="1"/>
    <xf numFmtId="164" fontId="0" fillId="0" borderId="6" xfId="0" applyNumberFormat="1" applyFill="1" applyBorder="1"/>
    <xf numFmtId="164" fontId="4" fillId="0" borderId="0" xfId="0" applyNumberFormat="1" applyFont="1" applyFill="1" applyBorder="1"/>
    <xf numFmtId="3" fontId="4" fillId="0" borderId="0" xfId="0" applyNumberFormat="1" applyFont="1" applyFill="1" applyBorder="1"/>
    <xf numFmtId="165" fontId="4" fillId="0" borderId="0" xfId="0" applyNumberFormat="1" applyFont="1" applyFill="1" applyBorder="1"/>
    <xf numFmtId="165" fontId="0" fillId="0" borderId="0" xfId="0" applyNumberFormat="1"/>
    <xf numFmtId="2" fontId="0" fillId="0" borderId="0" xfId="0" applyNumberFormat="1"/>
    <xf numFmtId="165" fontId="7" fillId="0" borderId="0" xfId="0" applyNumberFormat="1" applyFont="1" applyFill="1" applyBorder="1"/>
    <xf numFmtId="164" fontId="0" fillId="0" borderId="0" xfId="0" applyNumberFormat="1"/>
    <xf numFmtId="0" fontId="3" fillId="0" borderId="5" xfId="0" applyFont="1" applyFill="1" applyBorder="1" applyAlignment="1">
      <alignment horizontal="center" vertical="center"/>
    </xf>
    <xf numFmtId="0" fontId="0" fillId="0" borderId="9" xfId="0" applyFill="1" applyBorder="1"/>
    <xf numFmtId="0" fontId="4" fillId="0" borderId="5" xfId="0" applyFont="1" applyFill="1" applyBorder="1" applyAlignment="1">
      <alignment horizontal="left" wrapText="1"/>
    </xf>
    <xf numFmtId="3" fontId="0" fillId="0" borderId="0" xfId="0" applyNumberFormat="1"/>
    <xf numFmtId="4" fontId="0" fillId="0" borderId="6" xfId="0" applyNumberFormat="1" applyFill="1" applyBorder="1"/>
    <xf numFmtId="4" fontId="5" fillId="0" borderId="0" xfId="0" applyNumberFormat="1" applyFont="1" applyFill="1" applyBorder="1"/>
    <xf numFmtId="164" fontId="6" fillId="0" borderId="8" xfId="0" applyNumberFormat="1" applyFont="1" applyFill="1" applyBorder="1"/>
    <xf numFmtId="166" fontId="0" fillId="0" borderId="0" xfId="0" applyNumberFormat="1"/>
    <xf numFmtId="0" fontId="10" fillId="0" borderId="0" xfId="0" applyFont="1" applyFill="1" applyBorder="1"/>
    <xf numFmtId="0" fontId="5" fillId="0" borderId="5" xfId="0" applyFont="1" applyFill="1" applyBorder="1" applyAlignment="1">
      <alignment horizontal="center"/>
    </xf>
    <xf numFmtId="0" fontId="0" fillId="0" borderId="0" xfId="0" applyFill="1" applyBorder="1" applyAlignment="1">
      <alignment horizontal="center"/>
    </xf>
    <xf numFmtId="0" fontId="0" fillId="0" borderId="5" xfId="0" applyFill="1" applyBorder="1" applyAlignment="1">
      <alignment horizontal="center"/>
    </xf>
    <xf numFmtId="0" fontId="7" fillId="0" borderId="0" xfId="0" applyFont="1" applyFill="1" applyBorder="1" applyAlignment="1">
      <alignment wrapText="1"/>
    </xf>
    <xf numFmtId="0" fontId="5" fillId="0" borderId="5" xfId="0" applyFont="1" applyFill="1" applyBorder="1"/>
    <xf numFmtId="0" fontId="0" fillId="0" borderId="10" xfId="0" applyFill="1" applyBorder="1"/>
    <xf numFmtId="0" fontId="0" fillId="0" borderId="6" xfId="0" applyFill="1" applyBorder="1"/>
    <xf numFmtId="0" fontId="0" fillId="0" borderId="11" xfId="0" applyFill="1" applyBorder="1"/>
    <xf numFmtId="0" fontId="5" fillId="0" borderId="6" xfId="0" applyFont="1" applyFill="1" applyBorder="1"/>
    <xf numFmtId="0" fontId="0" fillId="0" borderId="12" xfId="0" applyBorder="1"/>
    <xf numFmtId="0" fontId="0" fillId="0" borderId="13" xfId="0" applyBorder="1"/>
    <xf numFmtId="0" fontId="0" fillId="0" borderId="14" xfId="0" applyBorder="1"/>
    <xf numFmtId="0" fontId="5" fillId="0" borderId="4" xfId="0" applyFont="1" applyFill="1" applyBorder="1" applyAlignment="1">
      <alignment horizontal="center"/>
    </xf>
    <xf numFmtId="164" fontId="0" fillId="0" borderId="0" xfId="0" applyNumberFormat="1" applyFont="1" applyFill="1" applyBorder="1"/>
    <xf numFmtId="0" fontId="0" fillId="0" borderId="4" xfId="0" applyBorder="1"/>
    <xf numFmtId="0" fontId="0" fillId="0" borderId="5" xfId="0" applyBorder="1"/>
    <xf numFmtId="10" fontId="0" fillId="0" borderId="0" xfId="0" applyNumberFormat="1"/>
    <xf numFmtId="39" fontId="5" fillId="0" borderId="0" xfId="0" applyNumberFormat="1" applyFont="1" applyFill="1" applyBorder="1" applyAlignment="1">
      <alignment horizontal="center"/>
    </xf>
    <xf numFmtId="10" fontId="0" fillId="0" borderId="0" xfId="0" applyNumberFormat="1" applyFill="1" applyBorder="1"/>
    <xf numFmtId="3" fontId="0" fillId="0" borderId="0" xfId="0" applyNumberFormat="1" applyFont="1" applyFill="1" applyBorder="1"/>
    <xf numFmtId="164" fontId="0" fillId="0" borderId="6" xfId="0" applyNumberFormat="1" applyFont="1" applyFill="1" applyBorder="1"/>
    <xf numFmtId="0" fontId="5" fillId="0" borderId="0" xfId="0" applyFont="1" applyFill="1" applyBorder="1" applyAlignment="1">
      <alignment horizontal="center"/>
    </xf>
    <xf numFmtId="0" fontId="1" fillId="0" borderId="0" xfId="0" applyFont="1" applyFill="1" applyBorder="1"/>
    <xf numFmtId="164" fontId="1" fillId="0" borderId="7" xfId="0" applyNumberFormat="1" applyFont="1" applyFill="1" applyBorder="1"/>
    <xf numFmtId="3" fontId="1" fillId="0" borderId="0" xfId="0" applyNumberFormat="1" applyFont="1" applyFill="1" applyBorder="1"/>
    <xf numFmtId="0" fontId="5" fillId="0" borderId="0" xfId="0" applyFont="1" applyFill="1" applyBorder="1" applyAlignment="1">
      <alignment horizontal="center"/>
    </xf>
    <xf numFmtId="0" fontId="5" fillId="0" borderId="6" xfId="0" applyFont="1" applyFill="1" applyBorder="1" applyAlignment="1">
      <alignment horizontal="center"/>
    </xf>
    <xf numFmtId="0" fontId="8" fillId="0" borderId="15" xfId="0" applyFont="1" applyFill="1" applyBorder="1" applyAlignment="1">
      <alignment horizontal="center"/>
    </xf>
    <xf numFmtId="0" fontId="3" fillId="0" borderId="6" xfId="0" applyFont="1" applyFill="1" applyBorder="1" applyAlignment="1">
      <alignment horizontal="center"/>
    </xf>
    <xf numFmtId="0" fontId="3" fillId="0" borderId="16" xfId="0" applyFont="1" applyFill="1" applyBorder="1" applyAlignment="1">
      <alignment horizontal="center"/>
    </xf>
    <xf numFmtId="0" fontId="3" fillId="0" borderId="17" xfId="0" applyFont="1" applyFill="1" applyBorder="1" applyAlignment="1">
      <alignment horizontal="center"/>
    </xf>
    <xf numFmtId="0" fontId="3" fillId="0" borderId="9"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9" xfId="0" applyFont="1" applyFill="1" applyBorder="1" applyAlignment="1">
      <alignment horizontal="center"/>
    </xf>
  </cellXfs>
  <cellStyles count="2">
    <cellStyle name="Κανονικό" xfId="0" builtinId="0"/>
    <cellStyle name="Κανονικό 3"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38100</xdr:colOff>
      <xdr:row>91</xdr:row>
      <xdr:rowOff>123825</xdr:rowOff>
    </xdr:from>
    <xdr:to>
      <xdr:col>22</xdr:col>
      <xdr:colOff>28575</xdr:colOff>
      <xdr:row>94</xdr:row>
      <xdr:rowOff>9525</xdr:rowOff>
    </xdr:to>
    <xdr:sp macro="" textlink="">
      <xdr:nvSpPr>
        <xdr:cNvPr id="2" name="Text Box 2"/>
        <xdr:cNvSpPr txBox="1">
          <a:spLocks noChangeArrowheads="1"/>
        </xdr:cNvSpPr>
      </xdr:nvSpPr>
      <xdr:spPr bwMode="auto">
        <a:xfrm>
          <a:off x="38100" y="16706850"/>
          <a:ext cx="14592300" cy="371475"/>
        </a:xfrm>
        <a:prstGeom prst="rect">
          <a:avLst/>
        </a:prstGeom>
        <a:solidFill>
          <a:srgbClr val="FFFFFF"/>
        </a:solidFill>
        <a:ln w="9525">
          <a:solidFill>
            <a:srgbClr val="FFFFFF"/>
          </a:solidFill>
          <a:miter lim="800000"/>
          <a:headEnd/>
          <a:tailEnd/>
        </a:ln>
        <a:effectLst/>
      </xdr:spPr>
      <xdr:txBody>
        <a:bodyPr vertOverflow="clip" wrap="square" lIns="27432" tIns="27432" rIns="27432" bIns="0" anchor="t" upright="1"/>
        <a:lstStyle/>
        <a:p>
          <a:pPr algn="ctr" rtl="0">
            <a:defRPr sz="1000"/>
          </a:pPr>
          <a:r>
            <a:rPr lang="el-GR" sz="1100" b="1" i="0" u="none" strike="noStrike" baseline="0">
              <a:solidFill>
                <a:srgbClr val="000000"/>
              </a:solidFill>
              <a:latin typeface="Arial Greek"/>
              <a:cs typeface="Arial Greek"/>
            </a:rPr>
            <a:t>ΕΚΘΕΣΗ ΕΛΕΓΧΟΥ ΟΡΚΩΤΟΥ ΕΛΕΓΚΤΗ ΛΟΓΙΣΤΗ</a:t>
          </a:r>
        </a:p>
        <a:p>
          <a:pPr algn="ctr" rtl="0">
            <a:defRPr sz="1000"/>
          </a:pPr>
          <a:r>
            <a:rPr lang="el-GR" sz="1100" b="1" i="0" u="none" strike="noStrike" baseline="0">
              <a:solidFill>
                <a:srgbClr val="000000"/>
              </a:solidFill>
              <a:latin typeface="Arial Greek"/>
              <a:cs typeface="Arial Greek"/>
            </a:rPr>
            <a:t>Προς τους κ.κ. Μετόχους της Ανώνυμης Εταιρείας "ΕΤΑΙΡΕΙΑ ΦΟΡΤΗΓΩΝ ΑΥΤΟΚΙΝΗΤΩΝ ΜΥΤΙΛΗΝΗΣ (Ε.Φ.Α.Μ.) ΕΘΝΙΚΕΣ ΜΕΤΑΦΟΡΕΣ Α.Ε."</a:t>
          </a:r>
          <a:endParaRPr lang="el-GR" sz="1000" b="1" i="0" u="sng" strike="noStrike" baseline="0">
            <a:solidFill>
              <a:srgbClr val="000000"/>
            </a:solidFill>
            <a:latin typeface="Arial Greek"/>
            <a:cs typeface="Arial Greek"/>
          </a:endParaRPr>
        </a:p>
        <a:p>
          <a:pPr algn="ctr" rtl="0">
            <a:defRPr sz="1000"/>
          </a:pPr>
          <a:endParaRPr lang="el-GR" sz="1000" b="1" i="0" u="sng" strike="noStrike" baseline="0">
            <a:solidFill>
              <a:srgbClr val="000000"/>
            </a:solidFill>
            <a:latin typeface="Arial Greek"/>
            <a:cs typeface="Arial Greek"/>
          </a:endParaRPr>
        </a:p>
      </xdr:txBody>
    </xdr:sp>
    <xdr:clientData/>
  </xdr:twoCellAnchor>
  <xdr:twoCellAnchor>
    <xdr:from>
      <xdr:col>1</xdr:col>
      <xdr:colOff>141552</xdr:colOff>
      <xdr:row>126</xdr:row>
      <xdr:rowOff>74083</xdr:rowOff>
    </xdr:from>
    <xdr:to>
      <xdr:col>21</xdr:col>
      <xdr:colOff>724958</xdr:colOff>
      <xdr:row>139</xdr:row>
      <xdr:rowOff>87312</xdr:rowOff>
    </xdr:to>
    <xdr:sp macro="" textlink="">
      <xdr:nvSpPr>
        <xdr:cNvPr id="3" name="Text Box 3"/>
        <xdr:cNvSpPr txBox="1">
          <a:spLocks noChangeArrowheads="1"/>
        </xdr:cNvSpPr>
      </xdr:nvSpPr>
      <xdr:spPr bwMode="auto">
        <a:xfrm>
          <a:off x="247385" y="21706416"/>
          <a:ext cx="14034823" cy="2087563"/>
        </a:xfrm>
        <a:prstGeom prst="rect">
          <a:avLst/>
        </a:prstGeom>
        <a:solidFill>
          <a:srgbClr val="FFFFFF"/>
        </a:solidFill>
        <a:ln w="9525">
          <a:solidFill>
            <a:srgbClr val="FFFFFF"/>
          </a:solidFill>
          <a:miter lim="800000"/>
          <a:headEnd/>
          <a:tailEnd/>
        </a:ln>
        <a:effectLst/>
      </xdr:spPr>
      <xdr:txBody>
        <a:bodyPr vertOverflow="clip" wrap="square" lIns="27432" tIns="27432" rIns="27432" bIns="0" anchor="t" upright="1"/>
        <a:lstStyle/>
        <a:p>
          <a:pPr algn="ctr" rtl="0"/>
          <a:endParaRPr lang="en-US" sz="1100" b="1" i="0" baseline="0">
            <a:latin typeface="+mn-lt"/>
            <a:ea typeface="+mn-ea"/>
            <a:cs typeface="+mn-cs"/>
          </a:endParaRPr>
        </a:p>
        <a:p>
          <a:pPr algn="ctr" rtl="0"/>
          <a:r>
            <a:rPr lang="el-GR" sz="1100" b="1" i="0" baseline="0">
              <a:latin typeface="+mn-lt"/>
              <a:ea typeface="+mn-ea"/>
              <a:cs typeface="+mn-cs"/>
            </a:rPr>
            <a:t>Αθήνα ,   1</a:t>
          </a:r>
          <a:r>
            <a:rPr lang="en-US" sz="1100" b="1" i="0" baseline="0">
              <a:latin typeface="+mn-lt"/>
              <a:ea typeface="+mn-ea"/>
              <a:cs typeface="+mn-cs"/>
            </a:rPr>
            <a:t>3 </a:t>
          </a:r>
          <a:r>
            <a:rPr lang="el-GR" sz="1100" b="1" i="0" baseline="0">
              <a:latin typeface="+mn-lt"/>
              <a:ea typeface="+mn-ea"/>
              <a:cs typeface="+mn-cs"/>
            </a:rPr>
            <a:t>Μαίου 2014</a:t>
          </a:r>
          <a:endParaRPr lang="el-GR"/>
        </a:p>
        <a:p>
          <a:pPr algn="ctr" rtl="0"/>
          <a:r>
            <a:rPr lang="el-GR" sz="1100" b="1" i="0" baseline="0">
              <a:latin typeface="+mn-lt"/>
              <a:ea typeface="+mn-ea"/>
              <a:cs typeface="+mn-cs"/>
            </a:rPr>
            <a:t>Ο ΟΡΚΩΤΟΣ  ΕΛΕΓΚΤΗΣ - ΛΟΓΙΣΤΗΣ</a:t>
          </a:r>
          <a:endParaRPr lang="el-GR"/>
        </a:p>
        <a:p>
          <a:pPr algn="ctr" rtl="0" fontAlgn="base"/>
          <a:endParaRPr lang="el-GR" sz="1100" b="1" i="0" baseline="0">
            <a:latin typeface="+mn-lt"/>
            <a:ea typeface="+mn-ea"/>
            <a:cs typeface="+mn-cs"/>
          </a:endParaRPr>
        </a:p>
        <a:p>
          <a:pPr algn="ctr" rtl="0" fontAlgn="base"/>
          <a:endParaRPr lang="el-GR" sz="1100" b="1" i="0" baseline="0">
            <a:latin typeface="+mn-lt"/>
            <a:ea typeface="+mn-ea"/>
            <a:cs typeface="+mn-cs"/>
          </a:endParaRPr>
        </a:p>
        <a:p>
          <a:pPr algn="ctr" rtl="0"/>
          <a:r>
            <a:rPr lang="el-GR" sz="1100" b="1" i="0" baseline="0">
              <a:latin typeface="+mn-lt"/>
              <a:ea typeface="+mn-ea"/>
              <a:cs typeface="+mn-cs"/>
            </a:rPr>
            <a:t>ΣΠΥΡΟΣ ΔΡΑΚΟΠΟΥΛΟΣ</a:t>
          </a:r>
          <a:endParaRPr lang="el-GR"/>
        </a:p>
        <a:p>
          <a:pPr algn="ctr" rtl="0"/>
          <a:r>
            <a:rPr lang="el-GR" sz="1100" b="1" i="0" baseline="0">
              <a:latin typeface="+mn-lt"/>
              <a:ea typeface="+mn-ea"/>
              <a:cs typeface="+mn-cs"/>
            </a:rPr>
            <a:t>Αρ Μ ΣΟΕΛ  10551</a:t>
          </a:r>
          <a:endParaRPr lang="el-GR"/>
        </a:p>
        <a:p>
          <a:pPr algn="ctr" rtl="0"/>
          <a:r>
            <a:rPr lang="el-GR" sz="1100" b="1" i="0" baseline="0">
              <a:latin typeface="+mn-lt"/>
              <a:ea typeface="+mn-ea"/>
              <a:cs typeface="+mn-cs"/>
            </a:rPr>
            <a:t>Συνεργαζόμενοι Ορκωτοί Λογιστές α.ε.ο.ε.</a:t>
          </a:r>
          <a:endParaRPr lang="el-GR"/>
        </a:p>
        <a:p>
          <a:pPr algn="ctr" rtl="0"/>
          <a:r>
            <a:rPr lang="el-GR" sz="1100" b="1" i="0" baseline="0">
              <a:latin typeface="+mn-lt"/>
              <a:ea typeface="+mn-ea"/>
              <a:cs typeface="+mn-cs"/>
            </a:rPr>
            <a:t>μέλος της </a:t>
          </a:r>
          <a:r>
            <a:rPr lang="en-US" sz="1100" b="1" i="0" baseline="0">
              <a:latin typeface="+mn-lt"/>
              <a:ea typeface="+mn-ea"/>
              <a:cs typeface="+mn-cs"/>
            </a:rPr>
            <a:t>Crowe Horwath International</a:t>
          </a:r>
          <a:endParaRPr lang="el-GR"/>
        </a:p>
        <a:p>
          <a:pPr algn="ctr" rtl="0"/>
          <a:r>
            <a:rPr lang="el-GR" sz="1100" b="1" i="0" baseline="0">
              <a:latin typeface="+mn-lt"/>
              <a:ea typeface="+mn-ea"/>
              <a:cs typeface="+mn-cs"/>
            </a:rPr>
            <a:t>Φωκ. Νέγρη 3, 11257 Αθήνα</a:t>
          </a:r>
          <a:endParaRPr lang="el-GR"/>
        </a:p>
        <a:p>
          <a:pPr algn="ctr" rtl="0"/>
          <a:r>
            <a:rPr lang="el-GR" sz="1100" b="1" i="0" baseline="0">
              <a:latin typeface="+mn-lt"/>
              <a:ea typeface="+mn-ea"/>
              <a:cs typeface="+mn-cs"/>
            </a:rPr>
            <a:t>Αρ Μ ΣΟΕΛ 125</a:t>
          </a:r>
          <a:endParaRPr lang="el-GR"/>
        </a:p>
      </xdr:txBody>
    </xdr:sp>
    <xdr:clientData/>
  </xdr:twoCellAnchor>
  <xdr:twoCellAnchor>
    <xdr:from>
      <xdr:col>3</xdr:col>
      <xdr:colOff>133350</xdr:colOff>
      <xdr:row>81</xdr:row>
      <xdr:rowOff>142875</xdr:rowOff>
    </xdr:from>
    <xdr:to>
      <xdr:col>6</xdr:col>
      <xdr:colOff>76200</xdr:colOff>
      <xdr:row>91</xdr:row>
      <xdr:rowOff>9525</xdr:rowOff>
    </xdr:to>
    <xdr:sp macro="" textlink="">
      <xdr:nvSpPr>
        <xdr:cNvPr id="4" name="Text Box 4"/>
        <xdr:cNvSpPr txBox="1">
          <a:spLocks noChangeArrowheads="1"/>
        </xdr:cNvSpPr>
      </xdr:nvSpPr>
      <xdr:spPr bwMode="auto">
        <a:xfrm>
          <a:off x="647700" y="15106650"/>
          <a:ext cx="3343275" cy="1485900"/>
        </a:xfrm>
        <a:prstGeom prst="rect">
          <a:avLst/>
        </a:prstGeom>
        <a:solidFill>
          <a:sysClr val="window" lastClr="FFFFFF"/>
        </a:solidFill>
        <a:ln w="9525">
          <a:noFill/>
          <a:miter lim="800000"/>
          <a:headEnd/>
          <a:tailEnd/>
        </a:ln>
        <a:effectLst/>
      </xdr:spPr>
      <xdr:txBody>
        <a:bodyPr vertOverflow="clip" wrap="square" lIns="27432" tIns="27432" rIns="27432" bIns="0" anchor="t" upright="1"/>
        <a:lstStyle/>
        <a:p>
          <a:pPr algn="ctr" rtl="0">
            <a:defRPr sz="1000"/>
          </a:pPr>
          <a:r>
            <a:rPr lang="el-GR" sz="1100" b="1" i="0" u="none" strike="noStrike" baseline="0">
              <a:solidFill>
                <a:srgbClr val="000000"/>
              </a:solidFill>
              <a:latin typeface="Arial Greek"/>
              <a:cs typeface="Arial Greek"/>
            </a:rPr>
            <a:t>Ο ΠΡΟΕΔΡΟΣ ΤΟΥ Δ.Σ.</a:t>
          </a:r>
        </a:p>
        <a:p>
          <a:pPr algn="ctr" rtl="0">
            <a:defRPr sz="1000"/>
          </a:pPr>
          <a:endParaRPr lang="el-GR" sz="1100" b="1" i="0" u="none" strike="noStrike" baseline="0">
            <a:solidFill>
              <a:srgbClr val="000000"/>
            </a:solidFill>
            <a:latin typeface="Arial Greek"/>
            <a:cs typeface="Arial Greek"/>
          </a:endParaRPr>
        </a:p>
        <a:p>
          <a:pPr algn="ctr" rtl="0">
            <a:defRPr sz="1000"/>
          </a:pPr>
          <a:endParaRPr lang="el-GR" sz="1100" b="1" i="0" u="none" strike="noStrike" baseline="0">
            <a:solidFill>
              <a:srgbClr val="000000"/>
            </a:solidFill>
            <a:latin typeface="Arial Greek"/>
            <a:cs typeface="Arial Greek"/>
          </a:endParaRPr>
        </a:p>
        <a:p>
          <a:pPr algn="ctr" rtl="0">
            <a:defRPr sz="1000"/>
          </a:pPr>
          <a:endParaRPr lang="el-GR" sz="1100" b="1" i="0" u="none" strike="noStrike" baseline="0">
            <a:solidFill>
              <a:srgbClr val="000000"/>
            </a:solidFill>
            <a:latin typeface="Arial Greek"/>
            <a:cs typeface="Arial Greek"/>
          </a:endParaRPr>
        </a:p>
        <a:p>
          <a:pPr algn="ctr" rtl="0"/>
          <a:r>
            <a:rPr lang="el-GR" sz="1100" b="1" i="0" u="none" strike="noStrike" baseline="0">
              <a:solidFill>
                <a:srgbClr val="000000"/>
              </a:solidFill>
              <a:latin typeface="Arial" pitchFamily="34" charset="0"/>
              <a:ea typeface="+mn-ea"/>
              <a:cs typeface="Arial" pitchFamily="34" charset="0"/>
            </a:rPr>
            <a:t>Μ</a:t>
          </a:r>
          <a:r>
            <a:rPr lang="el-GR" sz="1100" b="1" i="0" baseline="0">
              <a:latin typeface="Arial" pitchFamily="34" charset="0"/>
              <a:ea typeface="+mn-ea"/>
              <a:cs typeface="Arial" pitchFamily="34" charset="0"/>
            </a:rPr>
            <a:t>ΟΥΤΖΟΥΡΗΣ ΓΕΩΡΓΙΟΣ</a:t>
          </a:r>
          <a:endParaRPr lang="el-GR" sz="1100" b="1">
            <a:latin typeface="Arial" pitchFamily="34" charset="0"/>
            <a:cs typeface="Arial" pitchFamily="34" charset="0"/>
          </a:endParaRPr>
        </a:p>
        <a:p>
          <a:pPr algn="ctr" rtl="0"/>
          <a:r>
            <a:rPr lang="el-GR" sz="1100" b="1" i="0" baseline="0">
              <a:latin typeface="Arial" pitchFamily="34" charset="0"/>
              <a:ea typeface="+mn-ea"/>
              <a:cs typeface="Arial" pitchFamily="34" charset="0"/>
            </a:rPr>
            <a:t>Α.</a:t>
          </a:r>
          <a:r>
            <a:rPr lang="en-US" sz="1100" b="1" i="0" baseline="0">
              <a:latin typeface="Arial" pitchFamily="34" charset="0"/>
              <a:ea typeface="+mn-ea"/>
              <a:cs typeface="Arial" pitchFamily="34" charset="0"/>
            </a:rPr>
            <a:t>T.</a:t>
          </a:r>
          <a:r>
            <a:rPr lang="el-GR" sz="1100" b="1" i="0" baseline="0">
              <a:latin typeface="Arial" pitchFamily="34" charset="0"/>
              <a:ea typeface="+mn-ea"/>
              <a:cs typeface="Arial" pitchFamily="34" charset="0"/>
            </a:rPr>
            <a:t>  </a:t>
          </a:r>
          <a:r>
            <a:rPr lang="en-US" sz="1100" b="1" i="0" baseline="0">
              <a:latin typeface="Arial" pitchFamily="34" charset="0"/>
              <a:ea typeface="+mn-ea"/>
              <a:cs typeface="Arial" pitchFamily="34" charset="0"/>
            </a:rPr>
            <a:t> </a:t>
          </a:r>
          <a:r>
            <a:rPr lang="el-GR" sz="1100" b="1" i="0" baseline="0">
              <a:latin typeface="Arial" pitchFamily="34" charset="0"/>
              <a:ea typeface="+mn-ea"/>
              <a:cs typeface="Arial" pitchFamily="34" charset="0"/>
            </a:rPr>
            <a:t>Η 109376</a:t>
          </a:r>
          <a:endParaRPr lang="el-GR" sz="1100" b="1">
            <a:latin typeface="Arial" pitchFamily="34" charset="0"/>
            <a:cs typeface="Arial" pitchFamily="34" charset="0"/>
          </a:endParaRPr>
        </a:p>
        <a:p>
          <a:pPr algn="ctr" rtl="0">
            <a:defRPr sz="1000"/>
          </a:pPr>
          <a:endParaRPr lang="el-GR" sz="1100" b="1" i="0" u="none" strike="noStrike" baseline="0">
            <a:solidFill>
              <a:srgbClr val="000000"/>
            </a:solidFill>
            <a:latin typeface="Arial Greek"/>
            <a:cs typeface="Arial Greek"/>
          </a:endParaRPr>
        </a:p>
      </xdr:txBody>
    </xdr:sp>
    <xdr:clientData/>
  </xdr:twoCellAnchor>
  <xdr:twoCellAnchor>
    <xdr:from>
      <xdr:col>8</xdr:col>
      <xdr:colOff>933450</xdr:colOff>
      <xdr:row>82</xdr:row>
      <xdr:rowOff>0</xdr:rowOff>
    </xdr:from>
    <xdr:to>
      <xdr:col>16</xdr:col>
      <xdr:colOff>9525</xdr:colOff>
      <xdr:row>90</xdr:row>
      <xdr:rowOff>28575</xdr:rowOff>
    </xdr:to>
    <xdr:sp macro="" textlink="">
      <xdr:nvSpPr>
        <xdr:cNvPr id="5" name="Text Box 5"/>
        <xdr:cNvSpPr txBox="1">
          <a:spLocks noChangeArrowheads="1"/>
        </xdr:cNvSpPr>
      </xdr:nvSpPr>
      <xdr:spPr bwMode="auto">
        <a:xfrm>
          <a:off x="5800725" y="15125700"/>
          <a:ext cx="3143250" cy="1323975"/>
        </a:xfrm>
        <a:prstGeom prst="rect">
          <a:avLst/>
        </a:prstGeom>
        <a:solidFill>
          <a:sysClr val="window" lastClr="FFFFFF"/>
        </a:solidFill>
        <a:ln w="9525">
          <a:noFill/>
          <a:miter lim="800000"/>
          <a:headEnd/>
          <a:tailEnd/>
        </a:ln>
        <a:effectLst/>
      </xdr:spPr>
      <xdr:txBody>
        <a:bodyPr vertOverflow="clip" wrap="square" lIns="27432" tIns="27432" rIns="27432" bIns="0" anchor="t" upright="1"/>
        <a:lstStyle/>
        <a:p>
          <a:pPr algn="ctr" rtl="0">
            <a:defRPr sz="1000"/>
          </a:pPr>
          <a:r>
            <a:rPr lang="el-GR" sz="1100" b="1" i="0" u="none" strike="noStrike" baseline="0">
              <a:solidFill>
                <a:srgbClr val="000000"/>
              </a:solidFill>
              <a:latin typeface="Arial Greek"/>
              <a:cs typeface="Arial Greek"/>
            </a:rPr>
            <a:t>ΤΟ  ΜΕΛΟΣ  ΤΟΥ Δ.Σ.</a:t>
          </a:r>
        </a:p>
        <a:p>
          <a:pPr algn="ctr" rtl="0">
            <a:defRPr sz="1000"/>
          </a:pPr>
          <a:endParaRPr lang="el-GR" sz="1100" b="1" i="0" u="none" strike="noStrike" baseline="0">
            <a:solidFill>
              <a:srgbClr val="000000"/>
            </a:solidFill>
            <a:latin typeface="Arial Greek"/>
            <a:cs typeface="Arial Greek"/>
          </a:endParaRPr>
        </a:p>
        <a:p>
          <a:pPr algn="ctr" rtl="0">
            <a:defRPr sz="1000"/>
          </a:pPr>
          <a:endParaRPr lang="el-GR" sz="1100" b="1" i="0" u="none" strike="noStrike" baseline="0">
            <a:solidFill>
              <a:srgbClr val="000000"/>
            </a:solidFill>
            <a:latin typeface="Arial Greek"/>
            <a:cs typeface="Arial Greek"/>
          </a:endParaRPr>
        </a:p>
        <a:p>
          <a:pPr algn="ctr" rtl="0">
            <a:defRPr sz="1000"/>
          </a:pPr>
          <a:endParaRPr lang="el-GR" sz="1100" b="1" i="0" u="none" strike="noStrike" baseline="0">
            <a:solidFill>
              <a:srgbClr val="000000"/>
            </a:solidFill>
            <a:latin typeface="Arial Greek"/>
            <a:cs typeface="Arial Greek"/>
          </a:endParaRPr>
        </a:p>
        <a:p>
          <a:pPr algn="ctr" rtl="0">
            <a:defRPr sz="1000"/>
          </a:pPr>
          <a:r>
            <a:rPr lang="el-GR" sz="1100" b="1" i="0" u="none" strike="noStrike" baseline="0">
              <a:solidFill>
                <a:srgbClr val="000000"/>
              </a:solidFill>
              <a:latin typeface="Arial Greek"/>
              <a:cs typeface="Arial Greek"/>
            </a:rPr>
            <a:t>ΤΕΛΩΝΙΑΤΗΣ ΠΑΝΑΓΙΩΤΗΣ</a:t>
          </a:r>
        </a:p>
        <a:p>
          <a:pPr algn="ctr" rtl="0">
            <a:defRPr sz="1000"/>
          </a:pPr>
          <a:r>
            <a:rPr lang="el-GR" sz="1100" b="1" i="0" u="none" strike="noStrike" baseline="0">
              <a:solidFill>
                <a:sysClr val="windowText" lastClr="000000"/>
              </a:solidFill>
              <a:latin typeface="Arial Greek"/>
              <a:cs typeface="Arial Greek"/>
            </a:rPr>
            <a:t>Α.</a:t>
          </a:r>
          <a:r>
            <a:rPr lang="en-US" sz="1100" b="1" i="0" u="none" strike="noStrike" baseline="0">
              <a:solidFill>
                <a:sysClr val="windowText" lastClr="000000"/>
              </a:solidFill>
              <a:latin typeface="Arial Greek"/>
              <a:cs typeface="Arial Greek"/>
            </a:rPr>
            <a:t>T.</a:t>
          </a:r>
          <a:r>
            <a:rPr lang="el-GR" sz="1100" b="1" i="0" u="none" strike="noStrike" baseline="0">
              <a:solidFill>
                <a:sysClr val="windowText" lastClr="000000"/>
              </a:solidFill>
              <a:latin typeface="Arial Greek"/>
              <a:cs typeface="Arial Greek"/>
            </a:rPr>
            <a:t>  </a:t>
          </a:r>
          <a:r>
            <a:rPr lang="en-US" sz="1100" b="1" i="0" u="none" strike="noStrike" baseline="0">
              <a:solidFill>
                <a:sysClr val="windowText" lastClr="000000"/>
              </a:solidFill>
              <a:latin typeface="Arial Greek"/>
              <a:cs typeface="Arial Greek"/>
            </a:rPr>
            <a:t> </a:t>
          </a:r>
          <a:r>
            <a:rPr lang="el-GR" sz="1100" b="1" i="0" u="none" strike="noStrike" baseline="0">
              <a:solidFill>
                <a:sysClr val="windowText" lastClr="000000"/>
              </a:solidFill>
              <a:latin typeface="Arial Greek"/>
              <a:cs typeface="Arial Greek"/>
            </a:rPr>
            <a:t>ΑΗ 433420</a:t>
          </a:r>
        </a:p>
        <a:p>
          <a:pPr algn="ctr" rtl="0">
            <a:defRPr sz="1000"/>
          </a:pPr>
          <a:endParaRPr lang="el-GR" sz="1100" b="1" i="0" u="none" strike="noStrike" baseline="0">
            <a:solidFill>
              <a:srgbClr val="000000"/>
            </a:solidFill>
            <a:latin typeface="Arial Greek"/>
            <a:cs typeface="Arial Greek"/>
          </a:endParaRPr>
        </a:p>
      </xdr:txBody>
    </xdr:sp>
    <xdr:clientData/>
  </xdr:twoCellAnchor>
  <xdr:twoCellAnchor>
    <xdr:from>
      <xdr:col>18</xdr:col>
      <xdr:colOff>1700213</xdr:colOff>
      <xdr:row>82</xdr:row>
      <xdr:rowOff>59531</xdr:rowOff>
    </xdr:from>
    <xdr:to>
      <xdr:col>21</xdr:col>
      <xdr:colOff>338138</xdr:colOff>
      <xdr:row>90</xdr:row>
      <xdr:rowOff>11906</xdr:rowOff>
    </xdr:to>
    <xdr:sp macro="" textlink="">
      <xdr:nvSpPr>
        <xdr:cNvPr id="6" name="Text Box 6"/>
        <xdr:cNvSpPr txBox="1">
          <a:spLocks noChangeArrowheads="1"/>
        </xdr:cNvSpPr>
      </xdr:nvSpPr>
      <xdr:spPr bwMode="auto">
        <a:xfrm>
          <a:off x="11063288" y="15185231"/>
          <a:ext cx="2857500" cy="1247775"/>
        </a:xfrm>
        <a:prstGeom prst="rect">
          <a:avLst/>
        </a:prstGeom>
        <a:solidFill>
          <a:srgbClr val="FFFFFF"/>
        </a:solidFill>
        <a:ln w="9525">
          <a:noFill/>
          <a:miter lim="800000"/>
          <a:headEnd/>
          <a:tailEnd/>
        </a:ln>
        <a:effectLst/>
      </xdr:spPr>
      <xdr:txBody>
        <a:bodyPr vertOverflow="clip" wrap="square" lIns="27432" tIns="27432" rIns="27432" bIns="0" anchor="t" upright="1"/>
        <a:lstStyle/>
        <a:p>
          <a:pPr algn="ctr" rtl="0">
            <a:defRPr sz="1000"/>
          </a:pPr>
          <a:r>
            <a:rPr lang="el-GR" sz="1100" b="1" i="0" u="none" strike="noStrike" baseline="0">
              <a:solidFill>
                <a:srgbClr val="000000"/>
              </a:solidFill>
              <a:latin typeface="Arial Greek"/>
              <a:cs typeface="Arial Greek"/>
            </a:rPr>
            <a:t>Ο ΠΡΟΪΣΤΑΜΕΝΟΣ ΛΟΓΙΣΤΗΡΙΟΥ</a:t>
          </a:r>
        </a:p>
        <a:p>
          <a:pPr algn="ctr" rtl="0">
            <a:defRPr sz="1000"/>
          </a:pPr>
          <a:endParaRPr lang="el-GR" sz="1100" b="1" i="0" u="none" strike="noStrike" baseline="0">
            <a:solidFill>
              <a:srgbClr val="000000"/>
            </a:solidFill>
            <a:latin typeface="Arial Greek"/>
            <a:cs typeface="Arial Greek"/>
          </a:endParaRPr>
        </a:p>
        <a:p>
          <a:pPr algn="ctr" rtl="0">
            <a:defRPr sz="1000"/>
          </a:pPr>
          <a:endParaRPr lang="el-GR" sz="1100" b="1" i="0" u="none" strike="noStrike" baseline="0">
            <a:solidFill>
              <a:srgbClr val="000000"/>
            </a:solidFill>
            <a:latin typeface="Arial Greek"/>
            <a:cs typeface="Arial Greek"/>
          </a:endParaRPr>
        </a:p>
        <a:p>
          <a:pPr algn="ctr" rtl="0">
            <a:defRPr sz="1000"/>
          </a:pPr>
          <a:endParaRPr lang="el-GR" sz="1100" b="1" i="0" u="none" strike="noStrike" baseline="0">
            <a:solidFill>
              <a:srgbClr val="000000"/>
            </a:solidFill>
            <a:latin typeface="Arial Greek"/>
            <a:cs typeface="Arial Greek"/>
          </a:endParaRPr>
        </a:p>
        <a:p>
          <a:pPr algn="ctr" rtl="0">
            <a:defRPr sz="1000"/>
          </a:pPr>
          <a:r>
            <a:rPr lang="el-GR" sz="1100" b="1" i="0" u="none" strike="noStrike" baseline="0">
              <a:solidFill>
                <a:srgbClr val="000000"/>
              </a:solidFill>
              <a:latin typeface="Arial Greek"/>
              <a:cs typeface="Arial Greek"/>
            </a:rPr>
            <a:t>ΤΥΡΟΠΩΛΗΣ ΑΡΙΣΤΕΙΔΗΣ</a:t>
          </a:r>
        </a:p>
        <a:p>
          <a:pPr algn="ctr" rtl="0">
            <a:defRPr sz="1000"/>
          </a:pPr>
          <a:r>
            <a:rPr lang="el-GR" sz="1100" b="1" i="0" u="none" strike="noStrike" baseline="0">
              <a:solidFill>
                <a:srgbClr val="000000"/>
              </a:solidFill>
              <a:latin typeface="Arial Greek"/>
              <a:cs typeface="Arial Greek"/>
            </a:rPr>
            <a:t>Α.</a:t>
          </a:r>
          <a:r>
            <a:rPr lang="en-US" sz="1100" b="1" i="0" u="none" strike="noStrike" baseline="0">
              <a:solidFill>
                <a:srgbClr val="000000"/>
              </a:solidFill>
              <a:latin typeface="Arial Greek"/>
              <a:cs typeface="Arial Greek"/>
            </a:rPr>
            <a:t>T. </a:t>
          </a:r>
          <a:r>
            <a:rPr lang="el-GR" sz="1100" b="1" i="0" u="none" strike="noStrike" baseline="0">
              <a:solidFill>
                <a:srgbClr val="000000"/>
              </a:solidFill>
              <a:latin typeface="Arial Greek"/>
              <a:cs typeface="Arial Greek"/>
            </a:rPr>
            <a:t>Κ 784462</a:t>
          </a:r>
        </a:p>
      </xdr:txBody>
    </xdr:sp>
    <xdr:clientData/>
  </xdr:twoCellAnchor>
  <xdr:twoCellAnchor>
    <xdr:from>
      <xdr:col>1</xdr:col>
      <xdr:colOff>28575</xdr:colOff>
      <xdr:row>51</xdr:row>
      <xdr:rowOff>161925</xdr:rowOff>
    </xdr:from>
    <xdr:to>
      <xdr:col>21</xdr:col>
      <xdr:colOff>981075</xdr:colOff>
      <xdr:row>53</xdr:row>
      <xdr:rowOff>76200</xdr:rowOff>
    </xdr:to>
    <xdr:sp macro="" textlink="">
      <xdr:nvSpPr>
        <xdr:cNvPr id="7" name="Text Box 7"/>
        <xdr:cNvSpPr txBox="1">
          <a:spLocks noChangeArrowheads="1"/>
        </xdr:cNvSpPr>
      </xdr:nvSpPr>
      <xdr:spPr bwMode="auto">
        <a:xfrm>
          <a:off x="133350" y="9601200"/>
          <a:ext cx="14430375" cy="428625"/>
        </a:xfrm>
        <a:prstGeom prst="rect">
          <a:avLst/>
        </a:prstGeom>
        <a:solidFill>
          <a:srgbClr val="FFFFFF"/>
        </a:solidFill>
        <a:ln w="9525">
          <a:noFill/>
          <a:miter lim="800000"/>
          <a:headEnd/>
          <a:tailEnd/>
        </a:ln>
        <a:effectLst/>
      </xdr:spPr>
      <xdr:txBody>
        <a:bodyPr vertOverflow="clip" wrap="square" lIns="27432" tIns="22860" rIns="27432" bIns="0" anchor="t" upright="1"/>
        <a:lstStyle/>
        <a:p>
          <a:pPr algn="just" rtl="0">
            <a:defRPr sz="1000"/>
          </a:pPr>
          <a:r>
            <a:rPr lang="el-GR" sz="1000" b="1" i="0" u="none" strike="noStrike" baseline="0">
              <a:solidFill>
                <a:srgbClr val="000000"/>
              </a:solidFill>
              <a:latin typeface="Arial Greek"/>
              <a:cs typeface="Arial Greek"/>
            </a:rPr>
            <a:t>ΣΗΜΕΙΩΣΕΙΣ : 1</a:t>
          </a:r>
          <a:r>
            <a:rPr lang="el-GR" sz="1000" b="0" i="0" u="none" strike="noStrike" baseline="0">
              <a:solidFill>
                <a:srgbClr val="000000"/>
              </a:solidFill>
              <a:latin typeface="Arial Greek"/>
              <a:cs typeface="Arial Greek"/>
            </a:rPr>
            <a:t>. </a:t>
          </a:r>
          <a:r>
            <a:rPr lang="el-GR" sz="1050" b="0" i="0" u="none" strike="noStrike" baseline="0">
              <a:solidFill>
                <a:srgbClr val="000000"/>
              </a:solidFill>
              <a:latin typeface="+mn-lt"/>
              <a:cs typeface="Arial Greek"/>
            </a:rPr>
            <a:t>Στο ταμείο περιλαμβάνονται κυρίως επιταγές που λαμβάνει η εταιρεία και αφορούν αντικαταβολές πελατείας της. </a:t>
          </a:r>
          <a:r>
            <a:rPr lang="el-GR" sz="1050" b="1" i="0" u="none" strike="noStrike" baseline="0">
              <a:solidFill>
                <a:srgbClr val="000000"/>
              </a:solidFill>
              <a:latin typeface="+mn-lt"/>
              <a:cs typeface="Arial Greek"/>
            </a:rPr>
            <a:t>2</a:t>
          </a:r>
          <a:r>
            <a:rPr lang="el-GR" sz="1050" b="0" i="0" u="none" strike="noStrike" baseline="0">
              <a:solidFill>
                <a:srgbClr val="000000"/>
              </a:solidFill>
              <a:latin typeface="+mn-lt"/>
              <a:cs typeface="Arial Greek"/>
            </a:rPr>
            <a:t>. Επί των ακινήτων της εταιρείας υπάρχουν προσημειώσεις συνολικού ποσού € 2.540.294,94 για εξασφάλιση τραπεζικών δανείων</a:t>
          </a:r>
        </a:p>
      </xdr:txBody>
    </xdr:sp>
    <xdr:clientData/>
  </xdr:twoCellAnchor>
  <xdr:twoCellAnchor>
    <xdr:from>
      <xdr:col>0</xdr:col>
      <xdr:colOff>57150</xdr:colOff>
      <xdr:row>95</xdr:row>
      <xdr:rowOff>123825</xdr:rowOff>
    </xdr:from>
    <xdr:to>
      <xdr:col>22</xdr:col>
      <xdr:colOff>9525</xdr:colOff>
      <xdr:row>126</xdr:row>
      <xdr:rowOff>76200</xdr:rowOff>
    </xdr:to>
    <xdr:sp macro="" textlink="">
      <xdr:nvSpPr>
        <xdr:cNvPr id="8202" name="Text Box 34"/>
        <xdr:cNvSpPr txBox="1">
          <a:spLocks noChangeArrowheads="1"/>
        </xdr:cNvSpPr>
      </xdr:nvSpPr>
      <xdr:spPr bwMode="auto">
        <a:xfrm>
          <a:off x="57150" y="17354550"/>
          <a:ext cx="14554200" cy="4972050"/>
        </a:xfrm>
        <a:prstGeom prst="rect">
          <a:avLst/>
        </a:prstGeom>
        <a:solidFill>
          <a:srgbClr val="FFFFFF"/>
        </a:solidFill>
        <a:ln w="9525">
          <a:solidFill>
            <a:srgbClr val="FFFFFF"/>
          </a:solidFill>
          <a:miter lim="800000"/>
          <a:headEnd/>
          <a:tailEnd/>
        </a:ln>
      </xdr:spPr>
      <xdr:txBody>
        <a:bodyPr vertOverflow="clip" wrap="square" lIns="27432" tIns="22860" rIns="27432" bIns="22860" anchor="t" upright="1"/>
        <a:lstStyle/>
        <a:p>
          <a:pPr algn="just" rtl="0">
            <a:defRPr sz="1000"/>
          </a:pPr>
          <a:r>
            <a:rPr lang="el-GR" sz="1100" b="1" i="0" u="none" strike="noStrike" baseline="0">
              <a:solidFill>
                <a:srgbClr val="000000"/>
              </a:solidFill>
              <a:latin typeface="Calibri"/>
            </a:rPr>
            <a:t>Έκθεση επί των Οικονομικών Καταστάσεων. </a:t>
          </a:r>
          <a:r>
            <a:rPr lang="el-GR" sz="1100" b="0" i="0" u="none" strike="noStrike" baseline="0">
              <a:solidFill>
                <a:srgbClr val="000000"/>
              </a:solidFill>
              <a:latin typeface="Calibri"/>
            </a:rPr>
            <a:t>Ελέγξαμε τις ανωτέρω οικονομικές καταστάσεις της Εταιρείας "</a:t>
          </a:r>
          <a:r>
            <a:rPr lang="el-GR" sz="1100" b="1" i="0" u="none" strike="noStrike" baseline="0">
              <a:solidFill>
                <a:srgbClr val="000000"/>
              </a:solidFill>
              <a:latin typeface="Calibri"/>
            </a:rPr>
            <a:t>ΕΤΑΙΡΕΙΑ ΦΟΡΤΗΓΩΝ ΑΥΤΟΚΙΝΗΤΩΝ ΜΥΤΙΛΗΝΗΣ (Ε.Φ.Α.Μ.) ΕΘΝΙΚΕΣ ΜΕΤΑΦΟΡΕΣ Α.Ε</a:t>
          </a:r>
          <a:r>
            <a:rPr lang="el-GR" sz="1100" b="0" i="0" u="none" strike="noStrike" baseline="0">
              <a:solidFill>
                <a:srgbClr val="000000"/>
              </a:solidFill>
              <a:latin typeface="Calibri"/>
            </a:rPr>
            <a:t>" που αποτελούνται από τον ισολογισμό της 31 Δεκεμβρίου 2013, την κατάσταση αποτελεσμάτων και τον πίνακα διάθεσης αποτελεσμάτων της χρήσεως που έληξε την ημερομηνία αυτή, καθώς και το σχετικό προσάρτημα. </a:t>
          </a:r>
          <a:r>
            <a:rPr lang="el-GR" sz="1100" b="1" i="0" u="none" strike="noStrike" baseline="0">
              <a:solidFill>
                <a:srgbClr val="000000"/>
              </a:solidFill>
              <a:latin typeface="Calibri"/>
            </a:rPr>
            <a:t>Ευθύνη της Διοίκησης για τις Οικονομικές Καταστάσεις. </a:t>
          </a:r>
          <a:r>
            <a:rPr lang="el-GR" sz="1100" b="0" i="0" u="none" strike="noStrike" baseline="0">
              <a:solidFill>
                <a:srgbClr val="000000"/>
              </a:solidFill>
              <a:latin typeface="Calibri"/>
            </a:rPr>
            <a:t>Η διοίκηση είναι υπεύθυνη για την κατάρτιση και εύλογη παρουσίαση αυτών των οικονομικών καταστάσεων σύμφωνα με τα Λογιστικά Πρότυπα που προδιαγράφονται από την Ελληνική Νομοθεσία, όπως και για εκείνες τις εσωτερικές δικλείδες που η διοίκηση καθορίζει ως απαραίτητες ώστε να καθίσταται δυνατή η κατάρτιση οικονομικών καταστάσεων απαλλαγμένων από ουσιώδη ανακρίβεια που οφείλεται είτε σε απάτη είτε σε λάθος. </a:t>
          </a:r>
          <a:r>
            <a:rPr lang="el-GR" sz="1100" b="1" i="0" u="none" strike="noStrike" baseline="0">
              <a:solidFill>
                <a:srgbClr val="000000"/>
              </a:solidFill>
              <a:latin typeface="Calibri"/>
            </a:rPr>
            <a:t>Ευθύνη του Ελεγκτή. </a:t>
          </a:r>
          <a:r>
            <a:rPr lang="el-GR" sz="1100" b="0" i="0" u="none" strike="noStrike" baseline="0">
              <a:solidFill>
                <a:srgbClr val="000000"/>
              </a:solidFill>
              <a:latin typeface="Calibri"/>
            </a:rPr>
            <a:t>Η δική μας ευθύνη είναι να εκφράσουμε γνώμη επί αυτών των οικονομικών καταστάσεων με βάση τον έλεγχό μας. Διενεργήσαμε τον έλεγχό μας σύμφωνα με τα Διεθνή Πρότυπα Ελέγχου. Τα πρότυπα αυτά απαιτούν να συμμορφωνόμαστε με κανόνες δεοντολογίας, καθώς και να σχεδιάζουμε και διενεργούμε τον έλεγχο με σκοπό την απόκτηση εύλογης διασφάλισης για το εάν οι οικονομικές καταστάσεις είναι απαλλαγμένες από ουσιώδη ανακρίβεια. Ο έλεγχος περιλαμβάνει τη διενέργεια διαδικασιών για την απόκτηση ελεγκτικών τεκμηρίων, σχετικά με τα ποσά και τις γνωστοποιήσεις στις οικονομικές καταστάσεις. Οι επιλεγόμενες διαδικασίες βασίζονται στην κρίση του ελεγκτή περιλαμβανομένης της εκτίμησης των κινδύνων ουσιώδους ανακρίβειας των οικονομικών καταστάσεων, που οφείλεται είτε σε απάτη είτε σε λάθος. Κατά τη διενέργεια αυτών των εκτιμήσεων κινδύνου, ο ελεγκτής εξετάζει τις εσωτερικές δικλείδες που σχετίζονται με την κατάρτιση και εύλογη παρουσίαση των οικονομικών καταστάσεων της εταιρείας, με σκοπό το σχεδιασμό ελεγκτικών διαδικασιών κατάλληλων για τις περιστάσεις και όχι με σκοπό την έκφραση γνώμης επί της αποτελεσματικότητας των εσωτερικών δικλείδων της εταιρείας. Ο έλεγχος περιλαμβάνει επίσης την αξιολόγηση της καταλληλότητας των λογιστικών αρχών και μεθόδων που χρησιμοποιήθηκαν και του εύλογου των εκτιμήσεων που έγιναν από τη διοίκηση, καθώς και αξιολόγηση της συνολικής παρουσίασης των οικονομικών καταστάσεων. Πιστεύουμε ότι τα ελεγκτικά τεκμήρια που έχουμε συγκεντρώσει είναι επαρκή και κατάλληλα για τη θεμελίωση της ελεγκτικής μας γνώμης. </a:t>
          </a:r>
          <a:r>
            <a:rPr lang="el-GR" sz="1100" b="1" i="0" u="none" strike="noStrike" baseline="0">
              <a:solidFill>
                <a:srgbClr val="000000"/>
              </a:solidFill>
              <a:latin typeface="Calibri"/>
            </a:rPr>
            <a:t>Βάση για Γνώμη με Επιφύλαξη. </a:t>
          </a:r>
          <a:r>
            <a:rPr lang="el-GR" sz="1100" b="0" i="0" u="none" strike="noStrike" baseline="0">
              <a:solidFill>
                <a:srgbClr val="000000"/>
              </a:solidFill>
              <a:latin typeface="Calibri"/>
            </a:rPr>
            <a:t>Από τον έλεγχο μας προέκυψαν τα εξής :1)Στους λογαριασμούς των απαιτήσεων περιλαμβάνονται επισφαλείς - επίδικες απαιτήσεις συνολικού ποσού ευρώ 550.000 περίπου για τις οποίες δεν έχει σχηματισθεί επαρκής σχετική πρόβλεψη για την κάλυψη ζημιών από τη μη ρευστοποίηση μέρους των απαιτήσεων αυτών. Με βάση τον έλεγχο μας εκτιμούμε ότι η σχηματισθείσα από την εταιρεία πρόβλεψη ποσού ευρώ 64.563,46 υπολείπεται κατά ευρώ 400.000 του ποσού που έπρεπε να έχει σχηματισθεί. Ο μη σχηματισμός της απαιτούμενης πρόβλεψης συνιστά παρέκκλιση από τις λογιστικές αρχές που προβλέπονται από τον κωδ. Ν. 2190/1920 και το ΕΓΛΣ με συνέπεια, η αξία των απαιτήσεων και τα ίδια κεφάλαια να εμφανίζονται αυξημένα κατά ευρώ 400.000 ενώ τα αποτελέσματα της κλειόμενης και της προηγούμενης χρήσεως αυξημένα κατά 50.000 και 350.000 ευρώ αντίστοιχα. 2) Κατά παρέκκλιση των λογιστικών αρχών που προβλέπονται από τον κωδ. Ν. 2190/1920 και το ΕΓΛΣ δεν έχει σχηματιστεί επαρκής πρόβλεψη για αποζημίωση προσωπικού  λόγω εξόδου από την υπηρεσία. Κατά την 31η Δεκεμβρίου 2013, το συνολικό ύψος της μη σχηματισθείσας πρόβλεψης ανέρχεται σε ευρώ 70.000 περίπου, με συνέπεια οι προβλέψεις να εμφανίζονται μειωμένες κατά  ευρώ 70.000 ενώ τα ίδια κεφάλαια και τα αποτελέσματα προηγούμενης χρήσεως να εμφανίζονται ισόποσα αυξημένα. 3)Δεν έχει γίνει διαχρονικά λογιστικοποίηση εξόδων μισθοδοσίας για εργαζόμενους - μετόχους της εταιρείας ποσού  ευρώ 85.950 εκ των οποίων ποσό ευρώ 9.450 αφορά την κλειόμενη χρήση, με αποτέλεσμα τα Ίδια Κεφάλαια να εμφανίζονται αυξημένα κατά ευρώ 85.950  και τα αποτελέσματα της κλειόμενης και της προηγούμενης χρήσεως αυξημένα κατά 9.450 και 76.500 ευρώ αντίστοιχα. 4) Οι φορολογικές υποχρεώσεις της εταιρείας δεν έχουν εξεταστεί από τις φορολογικές αρχές για τις χρήσεις 2009 και 2010. Ως εκ τούτου τα φορολογικά αποτελέσματα των χρήσεων αυτών δεν έχουν καταστεί οριστικά. Η εταιρεία δεν έχει προβεί σε εκτίμηση των πρόσθετων φόρων και των  προσαυξήσεων που πιθανόν καταλογιστούν σε μελλοντικό φορολογικό έλεγχο και δεν έχει σχηματίσει σχετική πρόβλεψη για αυτή την ενδεχόμενη υποχρέωση.  Από τον έλεγχο μας δεν κατέστη εφικτό να αποκτήσουμε εύλογη διασφάλιση για την εκτίμηση του ύψους της πρόβλεψης που τυχόν απαιτείται. </a:t>
          </a:r>
          <a:r>
            <a:rPr lang="el-GR" sz="1100" b="1" i="0" u="none" strike="noStrike" baseline="0">
              <a:solidFill>
                <a:srgbClr val="000000"/>
              </a:solidFill>
              <a:latin typeface="Calibri"/>
            </a:rPr>
            <a:t>Γνώμη με Επιφύλαξη.</a:t>
          </a:r>
          <a:r>
            <a:rPr lang="el-GR" sz="1100" b="0" i="0" u="none" strike="noStrike" baseline="0">
              <a:solidFill>
                <a:srgbClr val="000000"/>
              </a:solidFill>
              <a:latin typeface="Calibri"/>
            </a:rPr>
            <a:t> Κατά τη γνώμη μας, εκτός από τις πιθανές επιπτώσεις των θεμάτων που μνημονεύονται στην παράγραφο ‘Βάση για Γνώμη με Επιφύλαξη’, οι ανωτέρω οικονομικές καταστάσεις παρουσιάζουν εύλογα, από κάθε ουσιώδη άποψη, την οικονομική θέση της Εταιρείας "ΕΤΑΙΡΕΙΑ ΦΟΡΤΗΓΩΝ ΑΥΤΟΚΙΝΗΤΩΝ ΜΥΤΙΛΗΝΗΣ (Ε.Φ.Α.Μ.) ΕΘΝΙΚΕΣ ΜΕΤΑΦΟΡΕΣ Α.Ε" κατά την 31η Δεκεμβρίου 2013 και τη χρηματοοικονομική της επίδοση για τη χρήση που έληξε την ημερομηνία αυτή σύμφωνα με τα Λογιστικά Πρότυπα που προδιαγράφονται από το Ελληνικό Γενικό Λογιστικό Σχέδιο και τις διατάξεις των άρθρων 42α έως και 43γ του κωδ.Ν. 2190/1920.</a:t>
          </a:r>
          <a:r>
            <a:rPr lang="el-GR" sz="1100" b="1" i="0" u="none" strike="noStrike" baseline="0">
              <a:solidFill>
                <a:srgbClr val="000000"/>
              </a:solidFill>
              <a:latin typeface="Calibri"/>
            </a:rPr>
            <a:t>Θέμα Έμφασης. </a:t>
          </a:r>
          <a:r>
            <a:rPr lang="el-GR" sz="1100" b="0" i="0" u="none" strike="noStrike" baseline="0">
              <a:solidFill>
                <a:srgbClr val="000000"/>
              </a:solidFill>
              <a:latin typeface="Calibri"/>
            </a:rPr>
            <a:t>Εφιστούμε την προσοχή σας στη σημείωση 13 του προσαρτήματος, όπου περιγράφεται το θέμα  ότι το σύνολο των Ιδίων Κεφαλαίων της εταιρείας, έχει καταστεί μικρότερο από το ½ του μετοχικού κεφαλαίου και συνεπώς συντρέχουν οι προϋποθέσεις εφαρμογής των διατάξεων του άρθρου 47 του κωδ. Ν. 2190/1920.</a:t>
          </a:r>
          <a:r>
            <a:rPr lang="el-GR" sz="1100" b="1" i="0" u="none" strike="noStrike" baseline="0">
              <a:solidFill>
                <a:srgbClr val="000000"/>
              </a:solidFill>
              <a:latin typeface="Calibri"/>
            </a:rPr>
            <a:t> </a:t>
          </a:r>
          <a:r>
            <a:rPr lang="el-GR" sz="1100" b="0" i="0" u="none" strike="noStrike" baseline="0">
              <a:solidFill>
                <a:srgbClr val="000000"/>
              </a:solidFill>
              <a:latin typeface="Calibri"/>
            </a:rPr>
            <a:t>Στη γνώμη μας δεν διατυπώνεται επιφύλαξη σε σχέση με το θέμα αυτό.  </a:t>
          </a:r>
          <a:r>
            <a:rPr lang="el-GR" sz="1100" b="1" i="0" u="none" strike="noStrike" baseline="0">
              <a:solidFill>
                <a:srgbClr val="000000"/>
              </a:solidFill>
              <a:latin typeface="Calibri"/>
            </a:rPr>
            <a:t>Αναφορά επί Άλλων Νομικών και Κανονιστικών θεμάτων. </a:t>
          </a:r>
          <a:r>
            <a:rPr lang="el-GR" sz="1100" b="0" i="0" u="none" strike="noStrike" baseline="0">
              <a:solidFill>
                <a:srgbClr val="000000"/>
              </a:solidFill>
              <a:latin typeface="Calibri"/>
            </a:rPr>
            <a:t>Επαληθεύσαμε τη συμφωνία και την αντιστοίχηση του περιεχομένου της Έκθεσης του Διοικητικού Συμβουλίου με τις ανωτέρω οικονομικές καταστάσεις, στα πλαίσια των οριζόμενων από τα άρθρα 43α και 37 του Κ.Ν. 2190/1920.</a:t>
          </a:r>
        </a:p>
        <a:p>
          <a:pPr algn="just" rtl="0">
            <a:defRPr sz="1000"/>
          </a:pPr>
          <a:endParaRPr lang="el-GR" sz="1000" b="0" i="0" u="none" strike="noStrike" baseline="0">
            <a:solidFill>
              <a:srgbClr val="000000"/>
            </a:solidFill>
            <a:latin typeface="Arial Greek"/>
            <a:cs typeface="Arial Greek"/>
          </a:endParaRPr>
        </a:p>
        <a:p>
          <a:pPr algn="just" rtl="0">
            <a:defRPr sz="1000"/>
          </a:pPr>
          <a:endParaRPr lang="el-GR" sz="1000" b="0" i="0" u="none" strike="noStrike" baseline="0">
            <a:solidFill>
              <a:srgbClr val="000000"/>
            </a:solidFill>
            <a:latin typeface="Arial Greek"/>
            <a:cs typeface="Arial Greek"/>
          </a:endParaRPr>
        </a:p>
      </xdr:txBody>
    </xdr:sp>
    <xdr:clientData/>
  </xdr:twoCellAnchor>
  <xdr:twoCellAnchor>
    <xdr:from>
      <xdr:col>8</xdr:col>
      <xdr:colOff>200025</xdr:colOff>
      <xdr:row>130</xdr:row>
      <xdr:rowOff>47625</xdr:rowOff>
    </xdr:from>
    <xdr:to>
      <xdr:col>10</xdr:col>
      <xdr:colOff>114300</xdr:colOff>
      <xdr:row>133</xdr:row>
      <xdr:rowOff>19050</xdr:rowOff>
    </xdr:to>
    <xdr:pic>
      <xdr:nvPicPr>
        <xdr:cNvPr id="8203" name="Εικόνα 1" descr="logo sol el 2010"/>
        <xdr:cNvPicPr>
          <a:picLocks noChangeAspect="1" noChangeArrowheads="1"/>
        </xdr:cNvPicPr>
      </xdr:nvPicPr>
      <xdr:blipFill>
        <a:blip xmlns:r="http://schemas.openxmlformats.org/officeDocument/2006/relationships" r:embed="rId1" cstate="print"/>
        <a:srcRect/>
        <a:stretch>
          <a:fillRect/>
        </a:stretch>
      </xdr:blipFill>
      <xdr:spPr bwMode="auto">
        <a:xfrm>
          <a:off x="5067300" y="22945725"/>
          <a:ext cx="952500" cy="4572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49;&#954;&#964;&#965;&#960;&#969;&#963;&#951;/&#917;&#934;&#913;&#924;1%2020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ΑΝΑΛΩΣΕΙΣ 2012"/>
      <sheetName val="γενικη εκμεταλλευση"/>
      <sheetName val="ομ.1,2,3,4,5"/>
      <sheetName val="ισολογισμος T"/>
      <sheetName val="τακτοποιητικη εγγραφη"/>
      <sheetName val="εγγραφες"/>
      <sheetName val="ισολογισμος T (2)"/>
    </sheetNames>
    <sheetDataSet>
      <sheetData sheetId="0"/>
      <sheetData sheetId="1"/>
      <sheetData sheetId="2">
        <row r="22">
          <cell r="L22">
            <v>86597.99</v>
          </cell>
        </row>
        <row r="23">
          <cell r="L23">
            <v>64563.46</v>
          </cell>
        </row>
      </sheetData>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AB162"/>
  <sheetViews>
    <sheetView tabSelected="1" view="pageBreakPreview" topLeftCell="A91" zoomScale="75" zoomScaleNormal="80" zoomScaleSheetLayoutView="90" workbookViewId="0">
      <selection activeCell="T91" sqref="T91"/>
    </sheetView>
  </sheetViews>
  <sheetFormatPr defaultRowHeight="12.75"/>
  <cols>
    <col min="1" max="1" width="1.5703125" customWidth="1"/>
    <col min="2" max="2" width="2.7109375" customWidth="1"/>
    <col min="3" max="3" width="3.42578125" customWidth="1"/>
    <col min="4" max="4" width="36.7109375" customWidth="1"/>
    <col min="5" max="5" width="13.28515625" customWidth="1"/>
    <col min="6" max="6" width="1" customWidth="1"/>
    <col min="7" max="7" width="13.28515625" customWidth="1"/>
    <col min="8" max="8" width="1" customWidth="1"/>
    <col min="9" max="9" width="14.5703125" customWidth="1"/>
    <col min="10" max="10" width="1" customWidth="1"/>
    <col min="11" max="11" width="15.28515625" customWidth="1"/>
    <col min="12" max="12" width="1" customWidth="1"/>
    <col min="13" max="13" width="13.28515625" customWidth="1"/>
    <col min="14" max="14" width="1" customWidth="1"/>
    <col min="15" max="15" width="14" customWidth="1"/>
    <col min="16" max="16" width="0.85546875" customWidth="1"/>
    <col min="17" max="17" width="2.5703125" customWidth="1"/>
    <col min="18" max="18" width="3.85546875" customWidth="1"/>
    <col min="19" max="19" width="46.5703125" customWidth="1"/>
    <col min="20" max="20" width="15.85546875" customWidth="1"/>
    <col min="21" max="21" width="0.85546875" customWidth="1"/>
    <col min="22" max="22" width="15.28515625" customWidth="1"/>
    <col min="23" max="23" width="1.28515625" customWidth="1"/>
    <col min="24" max="24" width="14.42578125" bestFit="1" customWidth="1"/>
    <col min="25" max="26" width="13.28515625" bestFit="1" customWidth="1"/>
    <col min="27" max="28" width="11.5703125" bestFit="1" customWidth="1"/>
  </cols>
  <sheetData>
    <row r="1" spans="1:28" ht="25.5" customHeight="1">
      <c r="A1" s="5"/>
      <c r="B1" s="84" t="s">
        <v>3</v>
      </c>
      <c r="C1" s="84"/>
      <c r="D1" s="84"/>
      <c r="E1" s="84"/>
      <c r="F1" s="84"/>
      <c r="G1" s="84"/>
      <c r="H1" s="84"/>
      <c r="I1" s="84"/>
      <c r="J1" s="84"/>
      <c r="K1" s="84"/>
      <c r="L1" s="84"/>
      <c r="M1" s="84"/>
      <c r="N1" s="84"/>
      <c r="O1" s="84"/>
      <c r="P1" s="84"/>
      <c r="Q1" s="84"/>
      <c r="R1" s="84"/>
      <c r="S1" s="84"/>
      <c r="T1" s="84"/>
      <c r="U1" s="84"/>
      <c r="V1" s="84"/>
      <c r="W1" s="6"/>
    </row>
    <row r="2" spans="1:28" ht="23.25" customHeight="1">
      <c r="A2" s="7"/>
      <c r="B2" s="85" t="s">
        <v>128</v>
      </c>
      <c r="C2" s="85"/>
      <c r="D2" s="85"/>
      <c r="E2" s="85"/>
      <c r="F2" s="85"/>
      <c r="G2" s="85"/>
      <c r="H2" s="85"/>
      <c r="I2" s="85"/>
      <c r="J2" s="85"/>
      <c r="K2" s="85"/>
      <c r="L2" s="85"/>
      <c r="M2" s="85"/>
      <c r="N2" s="85"/>
      <c r="O2" s="85"/>
      <c r="P2" s="85"/>
      <c r="Q2" s="85"/>
      <c r="R2" s="85"/>
      <c r="S2" s="85"/>
      <c r="T2" s="85"/>
      <c r="U2" s="85"/>
      <c r="V2" s="85"/>
      <c r="W2" s="8"/>
    </row>
    <row r="3" spans="1:28">
      <c r="A3" s="7"/>
      <c r="B3" s="4"/>
      <c r="C3" s="4"/>
      <c r="D3" s="4"/>
      <c r="E3" s="4"/>
      <c r="F3" s="4"/>
      <c r="G3" s="4"/>
      <c r="H3" s="4"/>
      <c r="I3" s="4"/>
      <c r="J3" s="4"/>
      <c r="K3" s="4"/>
      <c r="L3" s="4"/>
      <c r="M3" s="4"/>
      <c r="N3" s="4"/>
      <c r="O3" s="4"/>
      <c r="P3" s="4"/>
      <c r="Q3" s="4"/>
      <c r="R3" s="4"/>
      <c r="S3" s="4"/>
      <c r="T3" s="4"/>
      <c r="U3" s="4"/>
      <c r="V3" s="4"/>
      <c r="W3" s="9"/>
    </row>
    <row r="4" spans="1:28" ht="26.25">
      <c r="A4" s="7"/>
      <c r="B4" s="10" t="s">
        <v>4</v>
      </c>
      <c r="C4" s="4"/>
      <c r="D4" s="4"/>
      <c r="E4" s="83" t="s">
        <v>130</v>
      </c>
      <c r="F4" s="83"/>
      <c r="G4" s="83"/>
      <c r="H4" s="83"/>
      <c r="I4" s="83"/>
      <c r="J4" s="4"/>
      <c r="K4" s="83" t="s">
        <v>129</v>
      </c>
      <c r="L4" s="83"/>
      <c r="M4" s="83"/>
      <c r="N4" s="83"/>
      <c r="O4" s="83"/>
      <c r="P4" s="4"/>
      <c r="Q4" s="11" t="s">
        <v>5</v>
      </c>
      <c r="R4" s="4"/>
      <c r="S4" s="4"/>
      <c r="T4" s="12" t="s">
        <v>132</v>
      </c>
      <c r="U4" s="13"/>
      <c r="V4" s="12" t="s">
        <v>131</v>
      </c>
      <c r="W4" s="14"/>
    </row>
    <row r="5" spans="1:28" ht="25.5">
      <c r="A5" s="7"/>
      <c r="B5" s="4"/>
      <c r="C5" s="4"/>
      <c r="D5" s="4"/>
      <c r="E5" s="12" t="s">
        <v>6</v>
      </c>
      <c r="F5" s="13"/>
      <c r="G5" s="12" t="s">
        <v>7</v>
      </c>
      <c r="H5" s="13"/>
      <c r="I5" s="12" t="s">
        <v>8</v>
      </c>
      <c r="J5" s="13"/>
      <c r="K5" s="12" t="s">
        <v>6</v>
      </c>
      <c r="L5" s="13"/>
      <c r="M5" s="12" t="s">
        <v>7</v>
      </c>
      <c r="N5" s="13"/>
      <c r="O5" s="12" t="s">
        <v>8</v>
      </c>
      <c r="P5" s="4"/>
      <c r="Q5" s="15"/>
      <c r="R5" s="4"/>
      <c r="S5" s="4"/>
      <c r="T5" s="4"/>
      <c r="U5" s="4"/>
      <c r="V5" s="4"/>
      <c r="W5" s="9"/>
    </row>
    <row r="6" spans="1:28">
      <c r="A6" s="7"/>
      <c r="B6" s="16" t="s">
        <v>9</v>
      </c>
      <c r="C6" s="16" t="s">
        <v>10</v>
      </c>
      <c r="D6" s="16"/>
      <c r="E6" s="17"/>
      <c r="F6" s="17"/>
      <c r="G6" s="17"/>
      <c r="H6" s="17"/>
      <c r="I6" s="17"/>
      <c r="J6" s="2"/>
      <c r="K6" s="17"/>
      <c r="L6" s="17"/>
      <c r="M6" s="17"/>
      <c r="N6" s="17"/>
      <c r="O6" s="17"/>
      <c r="P6" s="4"/>
      <c r="Q6" s="1" t="s">
        <v>11</v>
      </c>
      <c r="R6" s="16" t="s">
        <v>12</v>
      </c>
      <c r="S6" s="16"/>
      <c r="T6" s="39"/>
      <c r="U6" s="18"/>
      <c r="V6" s="18"/>
      <c r="W6" s="19"/>
      <c r="X6" s="29"/>
    </row>
    <row r="7" spans="1:28" ht="13.5" thickBot="1">
      <c r="A7" s="7"/>
      <c r="B7" s="4"/>
      <c r="C7" s="20" t="s">
        <v>13</v>
      </c>
      <c r="D7" s="4" t="s">
        <v>14</v>
      </c>
      <c r="E7" s="21">
        <v>61942.48</v>
      </c>
      <c r="F7" s="22"/>
      <c r="G7" s="21">
        <v>61942.48</v>
      </c>
      <c r="H7" s="22"/>
      <c r="I7" s="21">
        <f>E7-G7</f>
        <v>0</v>
      </c>
      <c r="J7" s="2"/>
      <c r="K7" s="21">
        <v>61942.48</v>
      </c>
      <c r="L7" s="22"/>
      <c r="M7" s="21">
        <v>61942.48</v>
      </c>
      <c r="N7" s="22"/>
      <c r="O7" s="21">
        <f>K7-M7</f>
        <v>0</v>
      </c>
      <c r="P7" s="4"/>
      <c r="Q7" s="1"/>
      <c r="R7" s="16"/>
      <c r="S7" s="16"/>
      <c r="T7" s="18"/>
      <c r="U7" s="18"/>
      <c r="V7" s="18"/>
      <c r="W7" s="19"/>
      <c r="X7" s="29"/>
      <c r="Y7" s="30"/>
      <c r="Z7" s="3"/>
      <c r="AA7" s="3"/>
      <c r="AB7" s="3"/>
    </row>
    <row r="8" spans="1:28" ht="13.5" thickTop="1">
      <c r="A8" s="7"/>
      <c r="B8" s="16" t="s">
        <v>15</v>
      </c>
      <c r="C8" s="16" t="s">
        <v>16</v>
      </c>
      <c r="D8" s="16"/>
      <c r="E8" s="23"/>
      <c r="F8" s="23"/>
      <c r="G8" s="23"/>
      <c r="H8" s="23"/>
      <c r="I8" s="23"/>
      <c r="J8" s="17"/>
      <c r="K8" s="23"/>
      <c r="L8" s="23"/>
      <c r="M8" s="23"/>
      <c r="N8" s="23"/>
      <c r="O8" s="23"/>
      <c r="P8" s="4"/>
      <c r="Q8" s="15"/>
      <c r="R8" s="16" t="s">
        <v>17</v>
      </c>
      <c r="S8" s="16" t="s">
        <v>121</v>
      </c>
      <c r="T8" s="2" t="s">
        <v>18</v>
      </c>
      <c r="U8" s="18"/>
      <c r="V8" s="18" t="s">
        <v>18</v>
      </c>
      <c r="W8" s="19"/>
      <c r="X8" s="23"/>
      <c r="Y8" s="23"/>
      <c r="Z8" s="23"/>
      <c r="AA8" s="3"/>
      <c r="AB8" s="3"/>
    </row>
    <row r="9" spans="1:28" ht="13.5" thickBot="1">
      <c r="A9" s="7"/>
      <c r="B9" s="4"/>
      <c r="C9" s="24" t="s">
        <v>19</v>
      </c>
      <c r="D9" s="16" t="s">
        <v>20</v>
      </c>
      <c r="E9" s="23"/>
      <c r="F9" s="23"/>
      <c r="G9" s="23"/>
      <c r="H9" s="23"/>
      <c r="I9" s="23"/>
      <c r="J9" s="17"/>
      <c r="K9" s="23"/>
      <c r="L9" s="23"/>
      <c r="M9" s="23"/>
      <c r="N9" s="23"/>
      <c r="O9" s="23"/>
      <c r="P9" s="4"/>
      <c r="Q9" s="15"/>
      <c r="R9" s="25" t="s">
        <v>21</v>
      </c>
      <c r="S9" s="4" t="s">
        <v>22</v>
      </c>
      <c r="T9" s="21">
        <v>1442262.33</v>
      </c>
      <c r="U9" s="18"/>
      <c r="V9" s="21">
        <v>1442262.33</v>
      </c>
      <c r="W9" s="37"/>
      <c r="X9" s="23"/>
      <c r="Y9" s="23"/>
      <c r="Z9" s="23"/>
      <c r="AA9" s="3"/>
      <c r="AB9" s="3"/>
    </row>
    <row r="10" spans="1:28" ht="13.5" thickTop="1">
      <c r="A10" s="7"/>
      <c r="B10" s="4"/>
      <c r="C10" s="25" t="s">
        <v>21</v>
      </c>
      <c r="D10" s="26" t="s">
        <v>23</v>
      </c>
      <c r="E10" s="23">
        <v>2013989.87</v>
      </c>
      <c r="F10" s="23"/>
      <c r="G10" s="23">
        <v>0</v>
      </c>
      <c r="H10" s="23"/>
      <c r="I10" s="23">
        <f t="shared" ref="I10:I15" si="0">E10-G10</f>
        <v>2013989.87</v>
      </c>
      <c r="J10" s="17"/>
      <c r="K10" s="23">
        <v>2013989.87</v>
      </c>
      <c r="L10" s="23"/>
      <c r="M10" s="23">
        <v>0</v>
      </c>
      <c r="N10" s="23"/>
      <c r="O10" s="23">
        <f t="shared" ref="O10:O15" si="1">K10-M10</f>
        <v>2013989.87</v>
      </c>
      <c r="P10" s="4"/>
      <c r="Q10" s="15"/>
      <c r="R10" s="16"/>
      <c r="S10" s="16"/>
      <c r="T10" s="22"/>
      <c r="U10" s="18"/>
      <c r="V10" s="22"/>
      <c r="W10" s="37"/>
      <c r="X10" s="23"/>
      <c r="Y10" s="23"/>
      <c r="Z10" s="23"/>
      <c r="AA10" s="3"/>
      <c r="AB10" s="3"/>
    </row>
    <row r="11" spans="1:28" ht="13.5" thickBot="1">
      <c r="A11" s="7"/>
      <c r="B11" s="4"/>
      <c r="C11" s="20" t="s">
        <v>24</v>
      </c>
      <c r="D11" s="4" t="s">
        <v>25</v>
      </c>
      <c r="E11" s="23">
        <f>1689497.24+168455.83+5326</f>
        <v>1863279.07</v>
      </c>
      <c r="F11" s="23"/>
      <c r="G11" s="23">
        <v>1273388.49</v>
      </c>
      <c r="H11" s="23"/>
      <c r="I11" s="23">
        <f t="shared" si="0"/>
        <v>589890.58000000007</v>
      </c>
      <c r="J11" s="17"/>
      <c r="K11" s="23">
        <v>1863279.07</v>
      </c>
      <c r="L11" s="23"/>
      <c r="M11" s="23">
        <v>1226108.22</v>
      </c>
      <c r="N11" s="23"/>
      <c r="O11" s="23">
        <f t="shared" si="1"/>
        <v>637170.85000000009</v>
      </c>
      <c r="P11" s="4"/>
      <c r="Q11" s="15"/>
      <c r="R11" s="16" t="s">
        <v>26</v>
      </c>
      <c r="S11" s="16" t="s">
        <v>27</v>
      </c>
      <c r="T11" s="27">
        <v>386.67</v>
      </c>
      <c r="U11" s="4"/>
      <c r="V11" s="27">
        <v>386.67</v>
      </c>
      <c r="W11" s="37"/>
      <c r="X11" s="23"/>
      <c r="Y11" s="23"/>
      <c r="Z11" s="23"/>
      <c r="AA11" s="3"/>
      <c r="AB11" s="3"/>
    </row>
    <row r="12" spans="1:28" ht="13.5" thickTop="1">
      <c r="A12" s="7"/>
      <c r="B12" s="4"/>
      <c r="C12" s="20" t="s">
        <v>13</v>
      </c>
      <c r="D12" s="4" t="s">
        <v>28</v>
      </c>
      <c r="E12" s="23">
        <f>124819.1</f>
        <v>124819.1</v>
      </c>
      <c r="F12" s="23"/>
      <c r="G12" s="23">
        <v>118368.66</v>
      </c>
      <c r="H12" s="23"/>
      <c r="I12" s="23">
        <f t="shared" si="0"/>
        <v>6450.4400000000023</v>
      </c>
      <c r="J12" s="17"/>
      <c r="K12" s="23">
        <v>124819.1</v>
      </c>
      <c r="L12" s="23"/>
      <c r="M12" s="23">
        <v>115152.42</v>
      </c>
      <c r="N12" s="23"/>
      <c r="O12" s="23">
        <f t="shared" si="1"/>
        <v>9666.6800000000076</v>
      </c>
      <c r="P12" s="4"/>
      <c r="Q12" s="15"/>
      <c r="R12" s="4"/>
      <c r="S12" s="4"/>
      <c r="T12" s="4"/>
      <c r="U12" s="4"/>
      <c r="V12" s="4"/>
      <c r="W12" s="37"/>
      <c r="X12" s="23"/>
      <c r="Y12" s="23"/>
      <c r="Z12" s="23"/>
      <c r="AA12" s="3"/>
      <c r="AB12" s="3"/>
    </row>
    <row r="13" spans="1:28">
      <c r="A13" s="7"/>
      <c r="B13" s="4"/>
      <c r="C13" s="20" t="s">
        <v>29</v>
      </c>
      <c r="D13" s="4" t="s">
        <v>30</v>
      </c>
      <c r="E13" s="23">
        <f>957836.4+28373.45</f>
        <v>986209.85</v>
      </c>
      <c r="F13" s="23"/>
      <c r="G13" s="23">
        <v>935284.59</v>
      </c>
      <c r="H13" s="23"/>
      <c r="I13" s="23">
        <f t="shared" si="0"/>
        <v>50925.260000000009</v>
      </c>
      <c r="J13" s="17"/>
      <c r="K13" s="23">
        <v>984209.85</v>
      </c>
      <c r="L13" s="23"/>
      <c r="M13" s="23">
        <v>919707.85</v>
      </c>
      <c r="N13" s="23"/>
      <c r="O13" s="23">
        <f t="shared" si="1"/>
        <v>64502</v>
      </c>
      <c r="P13" s="4"/>
      <c r="Q13" s="15" t="s">
        <v>18</v>
      </c>
      <c r="R13" s="16" t="s">
        <v>31</v>
      </c>
      <c r="S13" s="16" t="s">
        <v>32</v>
      </c>
      <c r="T13" s="22"/>
      <c r="U13" s="18"/>
      <c r="V13" s="22"/>
      <c r="W13" s="33"/>
      <c r="X13" s="23"/>
      <c r="Y13" s="23"/>
      <c r="Z13" s="23"/>
      <c r="AA13" s="3"/>
      <c r="AB13" s="3"/>
    </row>
    <row r="14" spans="1:28" ht="13.5" thickBot="1">
      <c r="A14" s="7"/>
      <c r="B14" s="4"/>
      <c r="C14" s="20" t="s">
        <v>33</v>
      </c>
      <c r="D14" s="4" t="s">
        <v>34</v>
      </c>
      <c r="E14" s="23">
        <f>65367.56+1699.33+101827.03</f>
        <v>168893.91999999998</v>
      </c>
      <c r="F14" s="23"/>
      <c r="G14" s="23">
        <v>167643.04</v>
      </c>
      <c r="H14" s="23"/>
      <c r="I14" s="23">
        <f t="shared" si="0"/>
        <v>1250.8799999999756</v>
      </c>
      <c r="J14" s="17"/>
      <c r="K14" s="23">
        <v>168893.92</v>
      </c>
      <c r="L14" s="23"/>
      <c r="M14" s="23">
        <v>167027.12</v>
      </c>
      <c r="N14" s="23"/>
      <c r="O14" s="23">
        <f t="shared" si="1"/>
        <v>1866.8000000000175</v>
      </c>
      <c r="P14" s="4"/>
      <c r="Q14" s="15"/>
      <c r="R14" s="20" t="s">
        <v>21</v>
      </c>
      <c r="S14" s="4" t="s">
        <v>35</v>
      </c>
      <c r="T14" s="21">
        <v>6.82</v>
      </c>
      <c r="U14" s="18"/>
      <c r="V14" s="21">
        <v>6.82</v>
      </c>
      <c r="W14" s="33"/>
      <c r="X14" s="22"/>
      <c r="Y14" s="22"/>
      <c r="Z14" s="22"/>
      <c r="AA14" s="3"/>
      <c r="AB14" s="3"/>
    </row>
    <row r="15" spans="1:28" ht="13.5" thickTop="1">
      <c r="A15" s="7"/>
      <c r="B15" s="4"/>
      <c r="C15" s="20" t="s">
        <v>36</v>
      </c>
      <c r="D15" s="4" t="s">
        <v>37</v>
      </c>
      <c r="E15" s="23">
        <v>2982.47</v>
      </c>
      <c r="F15" s="23"/>
      <c r="G15" s="23">
        <v>0</v>
      </c>
      <c r="H15" s="23"/>
      <c r="I15" s="23">
        <f t="shared" si="0"/>
        <v>2982.47</v>
      </c>
      <c r="J15" s="17"/>
      <c r="K15" s="23">
        <v>2982.47</v>
      </c>
      <c r="L15" s="23"/>
      <c r="M15" s="23">
        <v>0</v>
      </c>
      <c r="N15" s="23"/>
      <c r="O15" s="23">
        <f t="shared" si="1"/>
        <v>2982.47</v>
      </c>
      <c r="P15" s="4"/>
      <c r="Q15" s="15" t="s">
        <v>18</v>
      </c>
      <c r="R15" s="4"/>
      <c r="S15" s="4"/>
      <c r="T15" s="28"/>
      <c r="U15" s="4"/>
      <c r="V15" s="28"/>
      <c r="W15" s="33"/>
      <c r="X15" s="29"/>
      <c r="Y15" s="30"/>
      <c r="Z15" s="30"/>
      <c r="AA15" s="3"/>
      <c r="AB15" s="3"/>
    </row>
    <row r="16" spans="1:28" ht="13.5" thickBot="1">
      <c r="A16" s="7"/>
      <c r="B16" s="4"/>
      <c r="C16" s="31" t="s">
        <v>38</v>
      </c>
      <c r="D16" s="31"/>
      <c r="E16" s="32">
        <f>SUM(E10:E15)</f>
        <v>5160174.28</v>
      </c>
      <c r="F16" s="22"/>
      <c r="G16" s="32">
        <f>SUM(G10:G15)</f>
        <v>2494684.7799999998</v>
      </c>
      <c r="H16" s="22"/>
      <c r="I16" s="32">
        <f>SUM(I10:I15)</f>
        <v>2665489.5000000005</v>
      </c>
      <c r="J16" s="2"/>
      <c r="K16" s="32">
        <f>SUM(K10:K15)</f>
        <v>5158174.28</v>
      </c>
      <c r="L16" s="22"/>
      <c r="M16" s="32">
        <f>SUM(M10:M15)</f>
        <v>2427995.61</v>
      </c>
      <c r="N16" s="22"/>
      <c r="O16" s="32">
        <f>SUM(O10:O15)</f>
        <v>2730178.6700000004</v>
      </c>
      <c r="P16" s="4"/>
      <c r="Q16" s="15"/>
      <c r="R16" s="16" t="s">
        <v>39</v>
      </c>
      <c r="S16" s="16" t="s">
        <v>40</v>
      </c>
      <c r="T16" s="23"/>
      <c r="U16" s="18"/>
      <c r="V16" s="23"/>
      <c r="W16" s="33"/>
      <c r="X16" t="s">
        <v>18</v>
      </c>
      <c r="Y16" s="30"/>
      <c r="Z16" s="3"/>
      <c r="AA16" s="3"/>
      <c r="AB16" s="3"/>
    </row>
    <row r="17" spans="1:28" ht="14.25" thickTop="1" thickBot="1">
      <c r="A17" s="7"/>
      <c r="B17" s="4"/>
      <c r="C17" s="31"/>
      <c r="D17" s="31"/>
      <c r="E17" s="22"/>
      <c r="F17" s="22"/>
      <c r="G17" s="22"/>
      <c r="H17" s="22"/>
      <c r="I17" s="22"/>
      <c r="J17" s="2"/>
      <c r="K17" s="22"/>
      <c r="L17" s="22"/>
      <c r="M17" s="22"/>
      <c r="N17" s="22"/>
      <c r="O17" s="22"/>
      <c r="P17" s="4"/>
      <c r="Q17" s="15"/>
      <c r="R17" s="20" t="s">
        <v>21</v>
      </c>
      <c r="S17" s="4" t="s">
        <v>2</v>
      </c>
      <c r="T17" s="21">
        <v>94000</v>
      </c>
      <c r="U17" s="34"/>
      <c r="V17" s="21">
        <v>94000</v>
      </c>
      <c r="W17" s="35"/>
      <c r="X17" t="s">
        <v>18</v>
      </c>
      <c r="Y17" s="3"/>
      <c r="Z17" s="3"/>
      <c r="AA17" s="3"/>
      <c r="AB17" s="3"/>
    </row>
    <row r="18" spans="1:28" ht="13.5" thickTop="1">
      <c r="A18" s="7"/>
      <c r="B18" s="4"/>
      <c r="C18" s="24" t="s">
        <v>31</v>
      </c>
      <c r="D18" s="16" t="s">
        <v>41</v>
      </c>
      <c r="E18" s="36"/>
      <c r="F18" s="36"/>
      <c r="G18" s="36"/>
      <c r="H18" s="36"/>
      <c r="I18" s="36"/>
      <c r="J18" s="17"/>
      <c r="K18" s="36"/>
      <c r="L18" s="36"/>
      <c r="M18" s="36"/>
      <c r="N18" s="36"/>
      <c r="O18" s="36"/>
      <c r="P18" s="4"/>
      <c r="Q18" s="15"/>
      <c r="R18" s="4"/>
      <c r="S18" s="4"/>
      <c r="T18" s="23"/>
      <c r="U18" s="18"/>
      <c r="V18" s="23"/>
      <c r="W18" s="37"/>
      <c r="X18" t="s">
        <v>18</v>
      </c>
      <c r="Y18" s="3"/>
      <c r="Z18" s="3"/>
      <c r="AA18" s="3"/>
      <c r="AB18" s="3"/>
    </row>
    <row r="19" spans="1:28" ht="13.5" thickBot="1">
      <c r="A19" s="7"/>
      <c r="B19" s="4"/>
      <c r="C19" s="20" t="s">
        <v>42</v>
      </c>
      <c r="D19" s="4" t="s">
        <v>43</v>
      </c>
      <c r="E19" s="23"/>
      <c r="F19" s="23"/>
      <c r="G19" s="23"/>
      <c r="H19" s="23"/>
      <c r="I19" s="21">
        <v>4269.46</v>
      </c>
      <c r="J19" s="17"/>
      <c r="K19" s="23"/>
      <c r="L19" s="23"/>
      <c r="M19" s="23"/>
      <c r="N19" s="23"/>
      <c r="O19" s="21">
        <v>4269.4599999999991</v>
      </c>
      <c r="P19" s="4"/>
      <c r="Q19" s="15"/>
      <c r="R19" s="16" t="s">
        <v>44</v>
      </c>
      <c r="S19" s="16" t="s">
        <v>45</v>
      </c>
      <c r="T19" s="4"/>
      <c r="U19" s="4"/>
      <c r="V19" s="4"/>
      <c r="W19" s="37"/>
      <c r="Y19" s="3"/>
      <c r="Z19" s="3"/>
      <c r="AA19" s="3"/>
      <c r="AB19" s="3"/>
    </row>
    <row r="20" spans="1:28" ht="14.25" thickTop="1" thickBot="1">
      <c r="A20" s="7"/>
      <c r="B20" s="4"/>
      <c r="C20" s="31" t="s">
        <v>46</v>
      </c>
      <c r="D20" s="4"/>
      <c r="E20" s="23"/>
      <c r="F20" s="23"/>
      <c r="G20" s="23"/>
      <c r="H20" s="23"/>
      <c r="I20" s="21">
        <f>I16+I19</f>
        <v>2669758.9600000004</v>
      </c>
      <c r="J20" s="17"/>
      <c r="K20" s="23"/>
      <c r="L20" s="23"/>
      <c r="M20" s="23"/>
      <c r="N20" s="23"/>
      <c r="O20" s="21">
        <f>O16+O19</f>
        <v>2734448.1300000004</v>
      </c>
      <c r="P20" s="4"/>
      <c r="Q20" s="15"/>
      <c r="R20" s="25" t="s">
        <v>21</v>
      </c>
      <c r="S20" s="26" t="s">
        <v>120</v>
      </c>
      <c r="T20" s="21">
        <v>-854501.47</v>
      </c>
      <c r="U20" s="34"/>
      <c r="V20" s="21">
        <v>-797988.74</v>
      </c>
      <c r="W20" s="37"/>
      <c r="Y20" s="3"/>
      <c r="Z20" s="3"/>
      <c r="AA20" s="3"/>
      <c r="AB20" s="3"/>
    </row>
    <row r="21" spans="1:28" ht="13.5" thickTop="1">
      <c r="A21" s="7"/>
      <c r="B21" s="31" t="s">
        <v>18</v>
      </c>
      <c r="C21" s="4"/>
      <c r="D21" s="4"/>
      <c r="E21" s="23"/>
      <c r="F21" s="23"/>
      <c r="G21" s="23"/>
      <c r="H21" s="23"/>
      <c r="I21" s="23"/>
      <c r="J21" s="17"/>
      <c r="K21" s="23"/>
      <c r="L21" s="23"/>
      <c r="M21" s="23"/>
      <c r="N21" s="23"/>
      <c r="O21" s="23"/>
      <c r="P21" s="4"/>
      <c r="Q21" s="15"/>
      <c r="R21" s="16"/>
      <c r="S21" s="16"/>
      <c r="T21" s="4"/>
      <c r="U21" s="4"/>
      <c r="V21" s="4"/>
      <c r="W21" s="37"/>
      <c r="Y21" s="3"/>
      <c r="Z21" s="3"/>
      <c r="AA21" s="3"/>
      <c r="AB21" s="3"/>
    </row>
    <row r="22" spans="1:28" ht="13.5" thickBot="1">
      <c r="A22" s="7"/>
      <c r="B22" s="24" t="s">
        <v>47</v>
      </c>
      <c r="C22" s="16" t="s">
        <v>48</v>
      </c>
      <c r="D22" s="16"/>
      <c r="E22" s="23"/>
      <c r="F22" s="23"/>
      <c r="G22" s="23"/>
      <c r="H22" s="23"/>
      <c r="I22" s="23"/>
      <c r="J22" s="17"/>
      <c r="K22" s="23"/>
      <c r="L22" s="23"/>
      <c r="M22" s="23"/>
      <c r="N22" s="23"/>
      <c r="O22" s="23"/>
      <c r="P22" s="4"/>
      <c r="Q22" s="38"/>
      <c r="R22" s="31" t="s">
        <v>49</v>
      </c>
      <c r="S22" s="4"/>
      <c r="T22" s="21">
        <f>T9+T11+T14+T17+T20</f>
        <v>682154.35000000009</v>
      </c>
      <c r="U22" s="18"/>
      <c r="V22" s="21">
        <f>V9+V11+V14+V17+V20</f>
        <v>738667.08000000007</v>
      </c>
      <c r="W22" s="37"/>
      <c r="Y22" s="3"/>
      <c r="Z22" s="3"/>
      <c r="AA22" s="3"/>
      <c r="AB22" s="3"/>
    </row>
    <row r="23" spans="1:28" ht="13.5" thickTop="1">
      <c r="A23" s="7"/>
      <c r="B23" s="24"/>
      <c r="C23" s="16" t="s">
        <v>17</v>
      </c>
      <c r="D23" s="16" t="s">
        <v>50</v>
      </c>
      <c r="E23" s="23"/>
      <c r="F23" s="23"/>
      <c r="G23" s="23"/>
      <c r="H23" s="23"/>
      <c r="I23" s="23"/>
      <c r="J23" s="17"/>
      <c r="K23" s="23"/>
      <c r="L23" s="23"/>
      <c r="M23" s="23"/>
      <c r="N23" s="23"/>
      <c r="O23" s="23"/>
      <c r="P23" s="4"/>
      <c r="Q23" s="15"/>
      <c r="R23" s="4"/>
      <c r="S23" s="4"/>
      <c r="T23" s="22"/>
      <c r="U23" s="18"/>
      <c r="V23" s="22"/>
      <c r="W23" s="37"/>
      <c r="Y23" s="3"/>
      <c r="Z23" s="3"/>
      <c r="AA23" s="3"/>
      <c r="AB23" s="3"/>
    </row>
    <row r="24" spans="1:28" ht="13.5" thickBot="1">
      <c r="A24" s="7"/>
      <c r="B24" s="24"/>
      <c r="C24" s="25" t="s">
        <v>13</v>
      </c>
      <c r="D24" s="26" t="s">
        <v>51</v>
      </c>
      <c r="E24" s="23"/>
      <c r="F24" s="23"/>
      <c r="G24" s="23"/>
      <c r="H24" s="23"/>
      <c r="I24" s="21">
        <v>0</v>
      </c>
      <c r="J24" s="17"/>
      <c r="K24" s="23"/>
      <c r="L24" s="23"/>
      <c r="M24" s="23"/>
      <c r="N24" s="23"/>
      <c r="O24" s="21">
        <v>0</v>
      </c>
      <c r="P24" s="4"/>
      <c r="Q24" s="38" t="s">
        <v>9</v>
      </c>
      <c r="R24" s="16" t="s">
        <v>52</v>
      </c>
      <c r="S24" s="16"/>
      <c r="T24" s="22"/>
      <c r="U24" s="18"/>
      <c r="V24" s="22"/>
      <c r="W24" s="33"/>
      <c r="Y24" s="3"/>
      <c r="Z24" s="3"/>
      <c r="AA24" s="3"/>
      <c r="AB24" s="3"/>
    </row>
    <row r="25" spans="1:28" ht="13.5" thickTop="1">
      <c r="A25" s="7"/>
      <c r="B25" s="24"/>
      <c r="C25" s="25"/>
      <c r="D25" s="26"/>
      <c r="E25" s="23"/>
      <c r="F25" s="23"/>
      <c r="G25" s="23"/>
      <c r="H25" s="23"/>
      <c r="I25" s="23"/>
      <c r="J25" s="17"/>
      <c r="K25" s="23"/>
      <c r="L25" s="23"/>
      <c r="M25" s="23"/>
      <c r="N25" s="23"/>
      <c r="O25" s="23"/>
      <c r="P25" s="4"/>
      <c r="Q25" s="15"/>
      <c r="R25" s="20" t="s">
        <v>21</v>
      </c>
      <c r="S25" s="4" t="s">
        <v>53</v>
      </c>
      <c r="T25" s="70">
        <f>'[1]ομ.1,2,3,4,5'!L22</f>
        <v>86597.99</v>
      </c>
      <c r="U25" s="76"/>
      <c r="V25" s="70">
        <v>86597.99</v>
      </c>
      <c r="W25" s="33"/>
      <c r="Y25" s="3"/>
      <c r="Z25" s="3"/>
      <c r="AA25" s="3"/>
      <c r="AB25" s="3"/>
    </row>
    <row r="26" spans="1:28">
      <c r="A26" s="7"/>
      <c r="B26" s="24"/>
      <c r="C26" s="16" t="s">
        <v>19</v>
      </c>
      <c r="D26" s="16" t="s">
        <v>54</v>
      </c>
      <c r="E26" s="23"/>
      <c r="F26" s="23"/>
      <c r="G26" s="23"/>
      <c r="H26" s="23"/>
      <c r="I26" s="23"/>
      <c r="J26" s="17"/>
      <c r="K26" s="23"/>
      <c r="L26" s="23"/>
      <c r="M26" s="23"/>
      <c r="N26" s="23"/>
      <c r="O26" s="23"/>
      <c r="P26" s="4"/>
      <c r="Q26" s="38"/>
      <c r="R26" s="20" t="s">
        <v>55</v>
      </c>
      <c r="S26" s="4" t="s">
        <v>56</v>
      </c>
      <c r="T26" s="77">
        <f>'[1]ομ.1,2,3,4,5'!L23</f>
        <v>64563.46</v>
      </c>
      <c r="U26" s="76"/>
      <c r="V26" s="77">
        <v>64563.46</v>
      </c>
      <c r="W26" s="33"/>
      <c r="Y26" s="3"/>
      <c r="Z26" s="3"/>
      <c r="AA26" s="3"/>
      <c r="AB26" s="3"/>
    </row>
    <row r="27" spans="1:28" ht="13.5" thickBot="1">
      <c r="A27" s="7"/>
      <c r="B27" s="4"/>
      <c r="C27" s="20" t="s">
        <v>21</v>
      </c>
      <c r="D27" s="4" t="s">
        <v>57</v>
      </c>
      <c r="E27" s="23"/>
      <c r="F27" s="23"/>
      <c r="G27" s="23"/>
      <c r="H27" s="23"/>
      <c r="I27" s="23">
        <v>775945.91</v>
      </c>
      <c r="J27" s="17"/>
      <c r="K27" s="23"/>
      <c r="L27" s="23"/>
      <c r="M27" s="23"/>
      <c r="N27" s="23"/>
      <c r="O27" s="23">
        <v>831978.75</v>
      </c>
      <c r="P27" s="4"/>
      <c r="Q27" s="38"/>
      <c r="R27" s="20"/>
      <c r="S27" s="4"/>
      <c r="T27" s="32">
        <f>T25+T26</f>
        <v>151161.45000000001</v>
      </c>
      <c r="U27" s="18"/>
      <c r="V27" s="32">
        <f>V25+V26</f>
        <v>151161.45000000001</v>
      </c>
      <c r="W27" s="33"/>
      <c r="Y27" s="3"/>
      <c r="Z27" s="3"/>
      <c r="AA27" s="3"/>
      <c r="AB27" s="3"/>
    </row>
    <row r="28" spans="1:28" ht="13.5" thickTop="1">
      <c r="A28" s="7"/>
      <c r="B28" s="31" t="s">
        <v>18</v>
      </c>
      <c r="C28" s="20" t="s">
        <v>58</v>
      </c>
      <c r="D28" s="4" t="s">
        <v>59</v>
      </c>
      <c r="E28" s="23"/>
      <c r="F28" s="23"/>
      <c r="G28" s="23"/>
      <c r="H28" s="23"/>
      <c r="I28" s="23"/>
      <c r="J28" s="17"/>
      <c r="K28" s="23"/>
      <c r="L28" s="23"/>
      <c r="M28" s="23"/>
      <c r="N28" s="23"/>
      <c r="O28" s="23"/>
      <c r="P28" s="4"/>
      <c r="Q28" s="38" t="s">
        <v>15</v>
      </c>
      <c r="R28" s="16" t="s">
        <v>60</v>
      </c>
      <c r="S28" s="16"/>
      <c r="T28" s="23"/>
      <c r="U28" s="18"/>
      <c r="V28" s="23"/>
      <c r="W28" s="35"/>
      <c r="Y28" s="3"/>
      <c r="Z28" s="3"/>
      <c r="AA28" s="3"/>
      <c r="AB28" s="3"/>
    </row>
    <row r="29" spans="1:28">
      <c r="A29" s="7"/>
      <c r="B29" s="31"/>
      <c r="C29" s="20"/>
      <c r="D29" s="20" t="s">
        <v>122</v>
      </c>
      <c r="E29" s="23"/>
      <c r="F29" s="23"/>
      <c r="G29" s="23"/>
      <c r="H29" s="23"/>
      <c r="I29" s="23">
        <v>21094.46</v>
      </c>
      <c r="J29" s="17"/>
      <c r="K29" s="23"/>
      <c r="L29" s="23"/>
      <c r="M29" s="23"/>
      <c r="N29" s="23"/>
      <c r="O29" s="23">
        <v>0</v>
      </c>
      <c r="P29" s="4"/>
      <c r="Q29" s="15"/>
      <c r="R29" s="16" t="s">
        <v>17</v>
      </c>
      <c r="S29" s="16" t="s">
        <v>62</v>
      </c>
      <c r="T29" s="23"/>
      <c r="U29" s="18"/>
      <c r="V29" s="23"/>
      <c r="W29" s="33"/>
      <c r="Y29" s="3"/>
      <c r="Z29" s="3"/>
      <c r="AA29" s="3"/>
      <c r="AB29" s="3"/>
    </row>
    <row r="30" spans="1:28">
      <c r="A30" s="7"/>
      <c r="B30" s="31"/>
      <c r="C30" s="4"/>
      <c r="D30" s="20" t="s">
        <v>61</v>
      </c>
      <c r="E30" s="4"/>
      <c r="F30" s="4"/>
      <c r="G30" s="4"/>
      <c r="H30" s="4"/>
      <c r="I30" s="23">
        <v>0</v>
      </c>
      <c r="J30" s="39"/>
      <c r="K30" s="23"/>
      <c r="L30" s="4"/>
      <c r="M30" s="4"/>
      <c r="N30" s="4"/>
      <c r="O30" s="23">
        <v>0</v>
      </c>
      <c r="P30" s="4"/>
      <c r="Q30" s="15"/>
      <c r="R30" s="25" t="s">
        <v>55</v>
      </c>
      <c r="S30" s="26" t="s">
        <v>64</v>
      </c>
      <c r="T30" s="30">
        <f>948841.97-67711.2</f>
        <v>881130.77</v>
      </c>
      <c r="U30" s="29"/>
      <c r="V30" s="30">
        <v>876309.3</v>
      </c>
      <c r="W30" s="33"/>
      <c r="Y30" s="3"/>
      <c r="Z30" s="3"/>
      <c r="AA30" s="3"/>
      <c r="AB30" s="3"/>
    </row>
    <row r="31" spans="1:28">
      <c r="A31" s="7"/>
      <c r="B31" s="31"/>
      <c r="C31" s="20" t="s">
        <v>24</v>
      </c>
      <c r="D31" s="4" t="s">
        <v>63</v>
      </c>
      <c r="E31" s="23"/>
      <c r="F31" s="23"/>
      <c r="G31" s="23"/>
      <c r="H31" s="23"/>
      <c r="I31" s="23">
        <v>299347.28999999998</v>
      </c>
      <c r="J31" s="39"/>
      <c r="K31" s="23"/>
      <c r="L31" s="23"/>
      <c r="M31" s="23"/>
      <c r="N31" s="23"/>
      <c r="O31" s="23">
        <v>293547.28999999998</v>
      </c>
      <c r="P31" s="4"/>
      <c r="Q31" s="15"/>
      <c r="R31" s="26" t="s">
        <v>124</v>
      </c>
      <c r="S31" s="26" t="s">
        <v>125</v>
      </c>
      <c r="T31" s="70">
        <v>850</v>
      </c>
      <c r="U31" s="34"/>
      <c r="V31" s="70">
        <v>850</v>
      </c>
      <c r="W31" s="33"/>
      <c r="Y31" s="3"/>
      <c r="Z31" s="3"/>
      <c r="AA31" s="3"/>
      <c r="AB31" s="3"/>
    </row>
    <row r="32" spans="1:28" ht="13.5" thickBot="1">
      <c r="A32" s="7"/>
      <c r="B32" s="4"/>
      <c r="C32" s="4" t="s">
        <v>65</v>
      </c>
      <c r="D32" s="4" t="s">
        <v>66</v>
      </c>
      <c r="E32" s="23"/>
      <c r="F32" s="23"/>
      <c r="G32" s="23"/>
      <c r="H32" s="23"/>
      <c r="I32" s="23">
        <v>94819.95</v>
      </c>
      <c r="J32" s="39"/>
      <c r="K32" s="23"/>
      <c r="L32" s="23"/>
      <c r="M32" s="23"/>
      <c r="N32" s="23"/>
      <c r="O32" s="23">
        <v>168867.15</v>
      </c>
      <c r="P32" s="4"/>
      <c r="Q32" s="15"/>
      <c r="R32" s="4"/>
      <c r="S32" s="4"/>
      <c r="T32" s="32">
        <f>T30+T31</f>
        <v>881980.77</v>
      </c>
      <c r="U32" s="34"/>
      <c r="V32" s="32">
        <f>V30+V31</f>
        <v>877159.3</v>
      </c>
      <c r="W32" s="33"/>
      <c r="Y32" s="3"/>
      <c r="Z32" s="3"/>
      <c r="AA32" s="3"/>
      <c r="AB32" s="3"/>
    </row>
    <row r="33" spans="1:28" ht="13.5" thickTop="1">
      <c r="A33" s="7"/>
      <c r="B33" s="4"/>
      <c r="C33" s="20" t="s">
        <v>67</v>
      </c>
      <c r="D33" s="4" t="s">
        <v>68</v>
      </c>
      <c r="E33" s="23"/>
      <c r="F33" s="23"/>
      <c r="G33" s="23"/>
      <c r="H33" s="23"/>
      <c r="I33" s="23">
        <v>27040.84</v>
      </c>
      <c r="J33" s="39"/>
      <c r="K33" s="23"/>
      <c r="L33" s="23"/>
      <c r="M33" s="23"/>
      <c r="N33" s="23"/>
      <c r="O33" s="23">
        <v>7290.76</v>
      </c>
      <c r="P33" s="4"/>
      <c r="Q33" s="15"/>
      <c r="R33" s="16" t="s">
        <v>19</v>
      </c>
      <c r="S33" s="16" t="s">
        <v>69</v>
      </c>
      <c r="T33" s="23"/>
      <c r="U33" s="18"/>
      <c r="V33" s="23"/>
      <c r="W33" s="33"/>
      <c r="Y33" s="3"/>
      <c r="Z33" s="3"/>
      <c r="AA33" s="3"/>
      <c r="AB33" s="3"/>
    </row>
    <row r="34" spans="1:28">
      <c r="A34" s="7"/>
      <c r="B34" s="4"/>
      <c r="C34" s="20" t="s">
        <v>70</v>
      </c>
      <c r="D34" s="4" t="s">
        <v>71</v>
      </c>
      <c r="E34" s="23"/>
      <c r="F34" s="23"/>
      <c r="G34" s="23"/>
      <c r="H34" s="23"/>
      <c r="I34" s="40">
        <f>311.86+19038.87+9333.58+12224.95+6607.85</f>
        <v>47517.109999999993</v>
      </c>
      <c r="J34" s="17"/>
      <c r="K34" s="23"/>
      <c r="L34" s="23"/>
      <c r="M34" s="23"/>
      <c r="N34" s="23"/>
      <c r="O34" s="40">
        <v>54629.08</v>
      </c>
      <c r="P34" s="4"/>
      <c r="Q34" s="15"/>
      <c r="R34" s="25" t="s">
        <v>21</v>
      </c>
      <c r="S34" s="26" t="s">
        <v>72</v>
      </c>
      <c r="T34" s="41">
        <v>571028.81000000006</v>
      </c>
      <c r="U34" s="42"/>
      <c r="V34" s="41">
        <v>641591.81999999995</v>
      </c>
      <c r="W34" s="33"/>
      <c r="Y34" s="3"/>
      <c r="Z34" s="3"/>
      <c r="AA34" s="3"/>
      <c r="AB34" s="3"/>
    </row>
    <row r="35" spans="1:28" ht="13.5" thickBot="1">
      <c r="A35" s="7"/>
      <c r="B35" s="4"/>
      <c r="C35" s="20"/>
      <c r="D35" s="4"/>
      <c r="E35" s="23"/>
      <c r="F35" s="23"/>
      <c r="G35" s="23"/>
      <c r="H35" s="23"/>
      <c r="I35" s="21">
        <f>SUM(I27:I34)</f>
        <v>1265765.56</v>
      </c>
      <c r="J35" s="17"/>
      <c r="K35" s="23"/>
      <c r="L35" s="23"/>
      <c r="M35" s="23"/>
      <c r="N35" s="23"/>
      <c r="O35" s="21">
        <f>SUM(O27:O34)</f>
        <v>1356313.03</v>
      </c>
      <c r="P35" s="4"/>
      <c r="Q35" s="15"/>
      <c r="R35" s="20" t="s">
        <v>55</v>
      </c>
      <c r="S35" s="4" t="s">
        <v>73</v>
      </c>
      <c r="T35" s="23">
        <v>116611.82</v>
      </c>
      <c r="U35" s="18"/>
      <c r="V35" s="23">
        <v>129007.48</v>
      </c>
      <c r="W35" s="33"/>
      <c r="Y35" s="3"/>
      <c r="Z35" s="3"/>
      <c r="AA35" s="3"/>
      <c r="AB35" s="3"/>
    </row>
    <row r="36" spans="1:28" ht="13.5" thickTop="1">
      <c r="A36" s="7"/>
      <c r="B36" s="31" t="s">
        <v>18</v>
      </c>
      <c r="C36" s="16" t="s">
        <v>74</v>
      </c>
      <c r="D36" s="16" t="s">
        <v>75</v>
      </c>
      <c r="E36" s="23"/>
      <c r="F36" s="23"/>
      <c r="G36" s="23"/>
      <c r="H36" s="23"/>
      <c r="I36" s="22"/>
      <c r="J36" s="17"/>
      <c r="K36" s="23"/>
      <c r="L36" s="23"/>
      <c r="M36" s="23"/>
      <c r="N36" s="23"/>
      <c r="O36" s="22"/>
      <c r="P36" s="4"/>
      <c r="Q36" s="15"/>
      <c r="R36" s="20" t="s">
        <v>24</v>
      </c>
      <c r="S36" s="4" t="s">
        <v>76</v>
      </c>
      <c r="T36" s="23">
        <v>1032274.79</v>
      </c>
      <c r="U36" s="18"/>
      <c r="V36" s="23">
        <v>990676.78</v>
      </c>
      <c r="W36" s="33"/>
      <c r="Y36" s="3"/>
    </row>
    <row r="37" spans="1:28" ht="13.5" thickBot="1">
      <c r="A37" s="7"/>
      <c r="B37" s="4"/>
      <c r="C37" s="20" t="s">
        <v>21</v>
      </c>
      <c r="D37" s="4" t="s">
        <v>77</v>
      </c>
      <c r="E37" s="23"/>
      <c r="F37" s="23"/>
      <c r="G37" s="23"/>
      <c r="H37" s="23"/>
      <c r="I37" s="21">
        <v>0</v>
      </c>
      <c r="J37" s="17"/>
      <c r="K37" s="23"/>
      <c r="L37" s="23"/>
      <c r="M37" s="23"/>
      <c r="N37" s="23"/>
      <c r="O37" s="21">
        <v>0</v>
      </c>
      <c r="P37" s="4"/>
      <c r="Q37" s="15"/>
      <c r="R37" s="20" t="s">
        <v>13</v>
      </c>
      <c r="S37" s="4" t="s">
        <v>78</v>
      </c>
      <c r="T37" s="23">
        <f>14230.99+2934</f>
        <v>17164.989999999998</v>
      </c>
      <c r="U37" s="18"/>
      <c r="V37" s="23">
        <v>15656.28</v>
      </c>
      <c r="W37" s="33"/>
      <c r="X37" t="s">
        <v>18</v>
      </c>
      <c r="Y37" s="3"/>
    </row>
    <row r="38" spans="1:28" ht="13.5" thickTop="1">
      <c r="A38" s="7"/>
      <c r="B38" s="4"/>
      <c r="C38" s="20"/>
      <c r="D38" s="4"/>
      <c r="E38" s="23"/>
      <c r="F38" s="23"/>
      <c r="G38" s="23"/>
      <c r="H38" s="23"/>
      <c r="I38" s="22"/>
      <c r="J38" s="17"/>
      <c r="K38" s="23"/>
      <c r="L38" s="23"/>
      <c r="M38" s="23"/>
      <c r="N38" s="23"/>
      <c r="O38" s="22"/>
      <c r="P38" s="4"/>
      <c r="Q38" s="15"/>
      <c r="R38" s="20" t="s">
        <v>29</v>
      </c>
      <c r="S38" s="4" t="s">
        <v>79</v>
      </c>
      <c r="T38" s="23">
        <v>52490.559999999998</v>
      </c>
      <c r="U38" s="18"/>
      <c r="V38" s="23">
        <v>64871.82</v>
      </c>
      <c r="W38" s="37"/>
      <c r="Z38" s="3"/>
    </row>
    <row r="39" spans="1:28">
      <c r="A39" s="7"/>
      <c r="B39" s="4"/>
      <c r="C39" s="16" t="s">
        <v>39</v>
      </c>
      <c r="D39" s="16" t="s">
        <v>80</v>
      </c>
      <c r="E39" s="23"/>
      <c r="F39" s="23"/>
      <c r="G39" s="23"/>
      <c r="H39" s="23"/>
      <c r="I39" s="23"/>
      <c r="J39" s="17"/>
      <c r="K39" s="23"/>
      <c r="L39" s="23"/>
      <c r="M39" s="23"/>
      <c r="N39" s="23"/>
      <c r="O39" s="23"/>
      <c r="P39" s="4"/>
      <c r="Q39" s="15"/>
      <c r="R39" s="20" t="s">
        <v>33</v>
      </c>
      <c r="S39" s="4" t="s">
        <v>81</v>
      </c>
      <c r="T39" s="23">
        <v>84225.22</v>
      </c>
      <c r="U39" s="18"/>
      <c r="V39" s="23">
        <v>81115.429999999993</v>
      </c>
      <c r="W39" s="37"/>
      <c r="Z39" s="3"/>
    </row>
    <row r="40" spans="1:28">
      <c r="A40" s="7"/>
      <c r="B40" s="4"/>
      <c r="C40" s="20" t="s">
        <v>21</v>
      </c>
      <c r="D40" s="4" t="s">
        <v>1</v>
      </c>
      <c r="E40" s="23"/>
      <c r="F40" s="23"/>
      <c r="G40" s="23"/>
      <c r="H40" s="23"/>
      <c r="I40" s="23">
        <v>262516.49</v>
      </c>
      <c r="J40" s="17"/>
      <c r="K40" s="23"/>
      <c r="L40" s="23"/>
      <c r="M40" s="23"/>
      <c r="N40" s="23"/>
      <c r="O40" s="23">
        <v>267126.95</v>
      </c>
      <c r="P40" s="4"/>
      <c r="Q40" s="15"/>
      <c r="R40" s="20" t="s">
        <v>42</v>
      </c>
      <c r="S40" s="4" t="s">
        <v>82</v>
      </c>
      <c r="T40" s="23">
        <v>67711.199999999997</v>
      </c>
      <c r="U40" s="18"/>
      <c r="V40" s="23">
        <v>67591.199999999997</v>
      </c>
      <c r="W40" s="37"/>
      <c r="Y40" s="3"/>
      <c r="Z40" s="3"/>
      <c r="AA40" s="3"/>
      <c r="AB40" s="3"/>
    </row>
    <row r="41" spans="1:28">
      <c r="A41" s="7"/>
      <c r="B41" s="4"/>
      <c r="C41" s="20" t="s">
        <v>24</v>
      </c>
      <c r="D41" s="4" t="s">
        <v>83</v>
      </c>
      <c r="E41" s="23"/>
      <c r="F41" s="23"/>
      <c r="G41" s="23"/>
      <c r="H41" s="23"/>
      <c r="I41" s="40">
        <v>10835.56</v>
      </c>
      <c r="J41" s="17"/>
      <c r="K41" s="23"/>
      <c r="L41" s="23"/>
      <c r="M41" s="23"/>
      <c r="N41" s="23"/>
      <c r="O41" s="40">
        <v>28575.39</v>
      </c>
      <c r="P41" s="4"/>
      <c r="Q41" s="15"/>
      <c r="R41" s="20" t="s">
        <v>70</v>
      </c>
      <c r="S41" s="4" t="s">
        <v>84</v>
      </c>
      <c r="T41" s="40">
        <f>276372.11+39390.67+13125.64+3400+235553.07</f>
        <v>567841.49</v>
      </c>
      <c r="U41" s="18"/>
      <c r="V41" s="40">
        <v>632082.30000000005</v>
      </c>
      <c r="W41" s="37"/>
      <c r="Y41" s="3"/>
      <c r="Z41" s="3"/>
      <c r="AA41" s="3"/>
      <c r="AB41" s="3"/>
    </row>
    <row r="42" spans="1:28" ht="13.5" thickBot="1">
      <c r="A42" s="7"/>
      <c r="B42" s="31" t="s">
        <v>18</v>
      </c>
      <c r="C42" s="4"/>
      <c r="D42" s="4"/>
      <c r="E42" s="23"/>
      <c r="F42" s="23"/>
      <c r="G42" s="23"/>
      <c r="H42" s="23"/>
      <c r="I42" s="21">
        <f>SUM(I40:I41)</f>
        <v>273352.05</v>
      </c>
      <c r="J42" s="43"/>
      <c r="K42" s="23"/>
      <c r="L42" s="23"/>
      <c r="M42" s="23"/>
      <c r="N42" s="23"/>
      <c r="O42" s="21">
        <f>SUM(O40:O41)</f>
        <v>295702.34000000003</v>
      </c>
      <c r="P42" s="4"/>
      <c r="Q42" s="15"/>
      <c r="R42" s="31" t="s">
        <v>18</v>
      </c>
      <c r="S42" s="4"/>
      <c r="T42" s="21">
        <f>SUM(T34:T41)</f>
        <v>2509348.88</v>
      </c>
      <c r="U42" s="18"/>
      <c r="V42" s="21">
        <f>SUM(V34:V41)</f>
        <v>2622593.1100000003</v>
      </c>
      <c r="W42" s="35"/>
      <c r="Y42" s="3"/>
      <c r="Z42" s="3"/>
      <c r="AA42" s="3"/>
      <c r="AB42" s="3"/>
    </row>
    <row r="43" spans="1:28" ht="13.5" thickTop="1">
      <c r="A43" s="7"/>
      <c r="B43" s="16"/>
      <c r="C43" s="4"/>
      <c r="D43" s="4"/>
      <c r="E43" s="4"/>
      <c r="F43" s="4"/>
      <c r="G43" s="4"/>
      <c r="H43" s="4"/>
      <c r="I43" s="4"/>
      <c r="J43" s="4"/>
      <c r="K43" s="4"/>
      <c r="L43" s="4"/>
      <c r="M43" s="4"/>
      <c r="N43" s="4"/>
      <c r="O43" s="4"/>
      <c r="P43" s="4"/>
      <c r="Q43" s="15"/>
      <c r="W43" s="37"/>
      <c r="Y43" s="3"/>
      <c r="Z43" s="3"/>
      <c r="AA43" s="3"/>
      <c r="AB43" s="3"/>
    </row>
    <row r="44" spans="1:28" ht="13.5" thickBot="1">
      <c r="A44" s="7"/>
      <c r="B44" s="4"/>
      <c r="C44" s="31" t="s">
        <v>85</v>
      </c>
      <c r="D44" s="4"/>
      <c r="E44" s="23"/>
      <c r="F44" s="23"/>
      <c r="G44" s="23"/>
      <c r="H44" s="23"/>
      <c r="I44" s="21">
        <f>I24+I35+I37+I42</f>
        <v>1539117.61</v>
      </c>
      <c r="J44" s="17"/>
      <c r="K44" s="23"/>
      <c r="L44" s="23"/>
      <c r="M44" s="23"/>
      <c r="N44" s="23"/>
      <c r="O44" s="21">
        <f>O24+O35+O37+O42</f>
        <v>1652015.37</v>
      </c>
      <c r="P44" s="4"/>
      <c r="Q44" s="15"/>
      <c r="R44" s="31"/>
      <c r="S44" s="4"/>
      <c r="T44" s="22"/>
      <c r="U44" s="18"/>
      <c r="V44" s="22"/>
      <c r="W44" s="37"/>
      <c r="X44" s="44" t="s">
        <v>18</v>
      </c>
      <c r="Y44" s="3"/>
      <c r="Z44" s="3"/>
      <c r="AA44" s="3"/>
      <c r="AB44" s="3"/>
    </row>
    <row r="45" spans="1:28" ht="13.5" thickTop="1">
      <c r="A45" s="7"/>
      <c r="B45" s="4"/>
      <c r="C45" s="31"/>
      <c r="D45" s="4"/>
      <c r="E45" s="23"/>
      <c r="F45" s="23"/>
      <c r="G45" s="23"/>
      <c r="H45" s="23"/>
      <c r="I45" s="22"/>
      <c r="J45" s="17"/>
      <c r="K45" s="23"/>
      <c r="L45" s="23"/>
      <c r="M45" s="23"/>
      <c r="N45" s="23"/>
      <c r="O45" s="22"/>
      <c r="P45" s="4"/>
      <c r="Q45" s="15"/>
      <c r="R45" s="4"/>
      <c r="S45" s="4"/>
      <c r="T45" s="4"/>
      <c r="U45" s="4"/>
      <c r="V45" s="4"/>
      <c r="W45" s="37"/>
      <c r="X45" s="45"/>
      <c r="Y45" s="3"/>
      <c r="Z45" s="3"/>
      <c r="AA45" s="3"/>
      <c r="AB45" s="3"/>
    </row>
    <row r="46" spans="1:28" ht="13.5" thickBot="1">
      <c r="A46" s="7"/>
      <c r="B46" s="16" t="s">
        <v>86</v>
      </c>
      <c r="C46" s="16" t="s">
        <v>87</v>
      </c>
      <c r="D46" s="4"/>
      <c r="E46" s="23"/>
      <c r="F46" s="23"/>
      <c r="G46" s="23"/>
      <c r="H46" s="23"/>
      <c r="I46" s="22"/>
      <c r="J46" s="17"/>
      <c r="K46" s="23"/>
      <c r="L46" s="23"/>
      <c r="M46" s="23"/>
      <c r="N46" s="23"/>
      <c r="O46" s="22"/>
      <c r="P46" s="4"/>
      <c r="Q46" s="38"/>
      <c r="R46" s="31" t="s">
        <v>88</v>
      </c>
      <c r="S46" s="4"/>
      <c r="T46" s="21">
        <f>T32+T42</f>
        <v>3391329.65</v>
      </c>
      <c r="U46" s="18"/>
      <c r="V46" s="21">
        <f>V32+V42</f>
        <v>3499752.41</v>
      </c>
      <c r="W46" s="37"/>
      <c r="X46" s="73"/>
      <c r="Y46" s="3"/>
      <c r="Z46" s="3"/>
      <c r="AA46" s="3"/>
      <c r="AB46" s="3"/>
    </row>
    <row r="47" spans="1:28" ht="14.25" thickTop="1" thickBot="1">
      <c r="A47" s="7"/>
      <c r="B47" s="4"/>
      <c r="C47" s="31" t="s">
        <v>21</v>
      </c>
      <c r="D47" s="4" t="s">
        <v>0</v>
      </c>
      <c r="E47" s="23"/>
      <c r="F47" s="23"/>
      <c r="G47" s="23"/>
      <c r="H47" s="23"/>
      <c r="I47" s="21">
        <v>15768.88</v>
      </c>
      <c r="J47" s="17"/>
      <c r="K47" s="23"/>
      <c r="L47" s="23"/>
      <c r="M47" s="23"/>
      <c r="N47" s="23">
        <v>15874</v>
      </c>
      <c r="O47" s="21">
        <v>15874</v>
      </c>
      <c r="P47" s="4"/>
      <c r="Q47" s="15"/>
      <c r="R47" s="4"/>
      <c r="S47" s="4"/>
      <c r="T47" s="4"/>
      <c r="U47" s="4"/>
      <c r="V47" s="4"/>
      <c r="W47" s="37"/>
      <c r="X47" s="45"/>
      <c r="Y47" s="3"/>
      <c r="Z47" s="3"/>
      <c r="AA47" s="3"/>
      <c r="AB47" s="3"/>
    </row>
    <row r="48" spans="1:28" ht="13.5" thickTop="1">
      <c r="A48" s="7"/>
      <c r="B48" s="29"/>
      <c r="C48" s="29"/>
      <c r="D48" s="29"/>
      <c r="E48" s="29"/>
      <c r="F48" s="29"/>
      <c r="G48" s="29"/>
      <c r="H48" s="29"/>
      <c r="I48" s="29"/>
      <c r="J48" s="29"/>
      <c r="K48" s="29"/>
      <c r="L48" s="29"/>
      <c r="M48" s="29"/>
      <c r="N48" s="29"/>
      <c r="O48" s="29"/>
      <c r="P48" s="4"/>
      <c r="Q48" s="38" t="s">
        <v>89</v>
      </c>
      <c r="R48" s="16" t="s">
        <v>90</v>
      </c>
      <c r="S48" s="16"/>
      <c r="T48" s="22"/>
      <c r="U48" s="18"/>
      <c r="V48" s="22"/>
      <c r="W48" s="37"/>
      <c r="X48" s="45"/>
      <c r="Y48" s="3"/>
      <c r="Z48" s="3"/>
      <c r="AA48" s="3"/>
      <c r="AB48" s="3"/>
    </row>
    <row r="49" spans="1:25" ht="13.5" thickBot="1">
      <c r="A49" s="7"/>
      <c r="B49" s="29"/>
      <c r="C49" s="29"/>
      <c r="D49" s="29"/>
      <c r="E49" s="29"/>
      <c r="F49" s="29"/>
      <c r="G49" s="29"/>
      <c r="H49" s="29"/>
      <c r="I49" s="29"/>
      <c r="J49" s="29"/>
      <c r="K49" s="29"/>
      <c r="L49" s="29"/>
      <c r="M49" s="30"/>
      <c r="N49" s="29"/>
      <c r="O49" s="29"/>
      <c r="P49" s="4"/>
      <c r="Q49" s="15"/>
      <c r="R49" s="25" t="s">
        <v>55</v>
      </c>
      <c r="S49" s="4" t="s">
        <v>91</v>
      </c>
      <c r="T49" s="21">
        <v>0</v>
      </c>
      <c r="U49" s="34"/>
      <c r="V49" s="21">
        <v>12756.56</v>
      </c>
      <c r="W49" s="37"/>
      <c r="X49" s="45"/>
    </row>
    <row r="50" spans="1:25" ht="13.5" thickTop="1">
      <c r="A50" s="7"/>
      <c r="B50" s="4"/>
      <c r="C50" s="20"/>
      <c r="D50" s="4"/>
      <c r="E50" s="23"/>
      <c r="F50" s="23"/>
      <c r="G50" s="23"/>
      <c r="H50" s="23"/>
      <c r="I50" s="22"/>
      <c r="J50" s="46"/>
      <c r="K50" s="23"/>
      <c r="L50" s="23"/>
      <c r="M50" s="23"/>
      <c r="N50" s="23"/>
      <c r="O50" s="22"/>
      <c r="P50" s="4"/>
      <c r="Q50" s="15"/>
      <c r="R50" s="4"/>
      <c r="S50" s="4"/>
      <c r="T50" s="4"/>
      <c r="U50" s="4"/>
      <c r="V50" s="4"/>
      <c r="W50" s="37"/>
      <c r="X50" s="45"/>
    </row>
    <row r="51" spans="1:25" ht="27.75" customHeight="1" thickBot="1">
      <c r="A51" s="7"/>
      <c r="B51" s="4"/>
      <c r="C51" s="31" t="s">
        <v>92</v>
      </c>
      <c r="D51" s="4"/>
      <c r="E51" s="23"/>
      <c r="F51" s="23"/>
      <c r="G51" s="23"/>
      <c r="H51" s="23"/>
      <c r="I51" s="21">
        <f>I7+I20+I44+I47</f>
        <v>4224645.45</v>
      </c>
      <c r="J51" s="17"/>
      <c r="K51" s="23"/>
      <c r="L51" s="23"/>
      <c r="M51" s="23"/>
      <c r="N51" s="23"/>
      <c r="O51" s="21">
        <f>O7+O20+O44+O47</f>
        <v>4402337.5</v>
      </c>
      <c r="P51" s="4"/>
      <c r="Q51" s="15"/>
      <c r="R51" s="31" t="s">
        <v>93</v>
      </c>
      <c r="S51" s="4"/>
      <c r="T51" s="21">
        <f>T22+T27+T46+T49</f>
        <v>4224645.45</v>
      </c>
      <c r="U51" s="34"/>
      <c r="V51" s="21">
        <f>V22+V27+V46+V49</f>
        <v>4402337.5</v>
      </c>
      <c r="W51" s="37"/>
      <c r="X51" s="3"/>
    </row>
    <row r="52" spans="1:25" ht="27.75" customHeight="1" thickTop="1">
      <c r="A52" s="7"/>
      <c r="B52" s="4"/>
      <c r="C52" s="31"/>
      <c r="D52" s="4"/>
      <c r="E52" s="17"/>
      <c r="F52" s="17"/>
      <c r="G52" s="17"/>
      <c r="H52" s="17"/>
      <c r="I52" s="2"/>
      <c r="J52" s="17"/>
      <c r="K52" s="17"/>
      <c r="L52" s="17"/>
      <c r="M52" s="17"/>
      <c r="N52" s="17"/>
      <c r="O52" s="2"/>
      <c r="P52" s="4"/>
      <c r="Q52" s="4"/>
      <c r="R52" s="31"/>
      <c r="S52" s="4"/>
      <c r="T52" s="17"/>
      <c r="U52" s="18"/>
      <c r="V52" s="17"/>
      <c r="W52" s="33"/>
      <c r="X52" s="47"/>
    </row>
    <row r="53" spans="1:25">
      <c r="A53" s="7"/>
      <c r="B53" s="4"/>
      <c r="C53" s="31"/>
      <c r="D53" s="4"/>
      <c r="E53" s="17"/>
      <c r="F53" s="17"/>
      <c r="G53" s="17"/>
      <c r="H53" s="17"/>
      <c r="I53" s="2"/>
      <c r="J53" s="17"/>
      <c r="K53" s="17"/>
      <c r="L53" s="17"/>
      <c r="M53" s="17"/>
      <c r="N53" s="17"/>
      <c r="O53" s="2"/>
      <c r="P53" s="4"/>
      <c r="Q53" s="4"/>
      <c r="R53" s="31"/>
      <c r="S53" s="4"/>
      <c r="T53" s="17"/>
      <c r="U53" s="18"/>
      <c r="V53" s="17"/>
      <c r="W53" s="33"/>
      <c r="X53" s="45"/>
    </row>
    <row r="54" spans="1:25">
      <c r="A54" s="7"/>
      <c r="B54" s="4"/>
      <c r="C54" s="31"/>
      <c r="D54" s="4"/>
      <c r="E54" s="4"/>
      <c r="F54" s="4"/>
      <c r="G54" s="4"/>
      <c r="H54" s="4"/>
      <c r="I54" s="34"/>
      <c r="J54" s="4"/>
      <c r="K54" s="4"/>
      <c r="L54" s="4"/>
      <c r="M54" s="4"/>
      <c r="N54" s="4"/>
      <c r="O54" s="34"/>
      <c r="P54" s="4"/>
      <c r="Q54" s="4"/>
      <c r="R54" s="4"/>
      <c r="S54" s="4"/>
      <c r="T54" s="18" t="s">
        <v>18</v>
      </c>
      <c r="U54" s="18"/>
      <c r="V54" s="18"/>
      <c r="W54" s="19"/>
      <c r="X54" s="45"/>
    </row>
    <row r="55" spans="1:25" ht="15.75">
      <c r="A55" s="7"/>
      <c r="B55" s="86" t="s">
        <v>94</v>
      </c>
      <c r="C55" s="86"/>
      <c r="D55" s="86"/>
      <c r="E55" s="86"/>
      <c r="F55" s="86"/>
      <c r="G55" s="86"/>
      <c r="H55" s="86"/>
      <c r="I55" s="86"/>
      <c r="J55" s="86"/>
      <c r="K55" s="86"/>
      <c r="L55" s="86"/>
      <c r="M55" s="86"/>
      <c r="N55" s="86"/>
      <c r="O55" s="87"/>
      <c r="P55" s="4"/>
      <c r="Q55" s="88" t="s">
        <v>95</v>
      </c>
      <c r="R55" s="89"/>
      <c r="S55" s="89"/>
      <c r="T55" s="89"/>
      <c r="U55" s="89"/>
      <c r="V55" s="89"/>
      <c r="W55" s="48"/>
    </row>
    <row r="56" spans="1:25" ht="15.75">
      <c r="A56" s="7"/>
      <c r="B56" s="85" t="s">
        <v>133</v>
      </c>
      <c r="C56" s="85"/>
      <c r="D56" s="85"/>
      <c r="E56" s="85"/>
      <c r="F56" s="85"/>
      <c r="G56" s="85"/>
      <c r="H56" s="85"/>
      <c r="I56" s="85"/>
      <c r="J56" s="85"/>
      <c r="K56" s="85"/>
      <c r="L56" s="85"/>
      <c r="M56" s="85"/>
      <c r="N56" s="85"/>
      <c r="O56" s="92"/>
      <c r="P56" s="4"/>
      <c r="Q56" s="90"/>
      <c r="R56" s="91"/>
      <c r="S56" s="91"/>
      <c r="T56" s="91"/>
      <c r="U56" s="91"/>
      <c r="V56" s="91"/>
      <c r="W56" s="48"/>
    </row>
    <row r="57" spans="1:25" ht="25.5">
      <c r="A57" s="7"/>
      <c r="B57" s="4"/>
      <c r="C57" s="4"/>
      <c r="D57" s="4"/>
      <c r="E57" s="83" t="s">
        <v>130</v>
      </c>
      <c r="F57" s="83"/>
      <c r="G57" s="83"/>
      <c r="H57" s="83"/>
      <c r="I57" s="83"/>
      <c r="J57" s="4"/>
      <c r="K57" s="83" t="s">
        <v>129</v>
      </c>
      <c r="L57" s="83"/>
      <c r="M57" s="83"/>
      <c r="N57" s="83"/>
      <c r="O57" s="83"/>
      <c r="P57" s="4"/>
      <c r="Q57" s="49"/>
      <c r="R57" s="4"/>
      <c r="S57" s="4"/>
      <c r="T57" s="12" t="s">
        <v>132</v>
      </c>
      <c r="U57" s="13"/>
      <c r="V57" s="12" t="s">
        <v>131</v>
      </c>
      <c r="W57" s="50"/>
      <c r="X57" s="45"/>
    </row>
    <row r="58" spans="1:25">
      <c r="A58" s="7"/>
      <c r="B58" s="16" t="s">
        <v>17</v>
      </c>
      <c r="C58" s="16" t="s">
        <v>96</v>
      </c>
      <c r="D58" s="4"/>
      <c r="E58" s="4"/>
      <c r="F58" s="4"/>
      <c r="G58" s="17"/>
      <c r="H58" s="17"/>
      <c r="I58" s="17"/>
      <c r="J58" s="17"/>
      <c r="K58" s="17"/>
      <c r="L58" s="17"/>
      <c r="M58" s="17"/>
      <c r="N58" s="17"/>
      <c r="O58" s="17"/>
      <c r="P58" s="4"/>
      <c r="Q58" s="15"/>
      <c r="R58" s="4" t="s">
        <v>127</v>
      </c>
      <c r="S58" s="4"/>
      <c r="T58" s="41">
        <v>-56512.73</v>
      </c>
      <c r="U58" s="18"/>
      <c r="V58" s="41">
        <v>293543.34999999998</v>
      </c>
      <c r="W58" s="35"/>
      <c r="X58" s="51" t="s">
        <v>18</v>
      </c>
    </row>
    <row r="59" spans="1:25">
      <c r="A59" s="7"/>
      <c r="B59" s="4"/>
      <c r="C59" s="4" t="s">
        <v>97</v>
      </c>
      <c r="D59" s="4"/>
      <c r="E59" s="39"/>
      <c r="F59" s="39"/>
      <c r="G59" s="39"/>
      <c r="H59" s="39"/>
      <c r="I59" s="39">
        <f>600+102+2644749.19</f>
        <v>2645451.19</v>
      </c>
      <c r="J59" s="17"/>
      <c r="K59" s="39"/>
      <c r="L59" s="39"/>
      <c r="M59" s="39"/>
      <c r="N59" s="39"/>
      <c r="O59" s="39">
        <v>2848460.51</v>
      </c>
      <c r="P59" s="4"/>
      <c r="Q59" s="15"/>
      <c r="R59" s="16" t="s">
        <v>98</v>
      </c>
      <c r="S59" s="4"/>
      <c r="T59" s="41">
        <v>-797988.74</v>
      </c>
      <c r="U59" s="29"/>
      <c r="V59" s="41">
        <v>-1091532.0900000001</v>
      </c>
      <c r="W59" s="35"/>
      <c r="X59" s="51" t="s">
        <v>18</v>
      </c>
    </row>
    <row r="60" spans="1:25" ht="13.5" thickBot="1">
      <c r="A60" s="7"/>
      <c r="B60" s="4"/>
      <c r="C60" s="16" t="s">
        <v>99</v>
      </c>
      <c r="D60" s="4"/>
      <c r="E60" s="39"/>
      <c r="F60" s="39"/>
      <c r="G60" s="39"/>
      <c r="H60" s="39"/>
      <c r="I60" s="52">
        <v>2334181.2999999998</v>
      </c>
      <c r="J60" s="17"/>
      <c r="K60" s="39"/>
      <c r="L60" s="39"/>
      <c r="M60" s="39"/>
      <c r="N60" s="39"/>
      <c r="O60" s="52">
        <v>2621872.41</v>
      </c>
      <c r="P60" s="4"/>
      <c r="Q60" s="15"/>
      <c r="R60" s="79" t="s">
        <v>123</v>
      </c>
      <c r="S60" s="4"/>
      <c r="T60" s="80">
        <v>0</v>
      </c>
      <c r="U60" s="81"/>
      <c r="V60" s="80">
        <v>0</v>
      </c>
      <c r="W60" s="35"/>
      <c r="X60" s="47"/>
    </row>
    <row r="61" spans="1:25" ht="14.25" thickTop="1" thickBot="1">
      <c r="A61" s="7"/>
      <c r="B61" s="4"/>
      <c r="C61" s="31" t="s">
        <v>100</v>
      </c>
      <c r="D61" s="4"/>
      <c r="E61" s="39"/>
      <c r="F61" s="39"/>
      <c r="G61" s="39"/>
      <c r="H61" s="39"/>
      <c r="I61" s="53">
        <f>I59-I60</f>
        <v>311269.89000000013</v>
      </c>
      <c r="J61" s="2"/>
      <c r="K61" s="75"/>
      <c r="L61" s="75"/>
      <c r="M61" s="75"/>
      <c r="N61" s="39"/>
      <c r="O61" s="53">
        <f>O59-O60</f>
        <v>226588.09999999963</v>
      </c>
      <c r="P61" s="4"/>
      <c r="Q61" s="15"/>
      <c r="R61" s="31" t="s">
        <v>102</v>
      </c>
      <c r="S61" s="4"/>
      <c r="T61" s="54">
        <f>SUM(T58:T60)</f>
        <v>-854501.47</v>
      </c>
      <c r="U61" s="18"/>
      <c r="V61" s="54">
        <f>SUM(V58:V60)</f>
        <v>-797988.74000000011</v>
      </c>
      <c r="W61" s="35"/>
    </row>
    <row r="62" spans="1:25" ht="13.5" thickTop="1">
      <c r="A62" s="7"/>
      <c r="B62" s="4"/>
      <c r="C62" s="16" t="s">
        <v>101</v>
      </c>
      <c r="D62" s="4"/>
      <c r="E62" s="39"/>
      <c r="F62" s="39"/>
      <c r="G62" s="39"/>
      <c r="H62" s="39"/>
      <c r="I62" s="52">
        <v>59175.37</v>
      </c>
      <c r="J62" s="17"/>
      <c r="K62" s="39"/>
      <c r="L62" s="39"/>
      <c r="M62" s="39"/>
      <c r="N62" s="39"/>
      <c r="O62" s="52">
        <v>65903.259999999995</v>
      </c>
      <c r="P62" s="4"/>
      <c r="Q62" s="15"/>
      <c r="W62" s="37"/>
      <c r="Y62" s="55"/>
    </row>
    <row r="63" spans="1:25">
      <c r="A63" s="7"/>
      <c r="B63" s="4"/>
      <c r="C63" s="31" t="s">
        <v>103</v>
      </c>
      <c r="D63" s="4"/>
      <c r="E63" s="39"/>
      <c r="F63" s="39"/>
      <c r="G63" s="39"/>
      <c r="H63" s="39"/>
      <c r="I63" s="53">
        <f>I61+I62</f>
        <v>370445.26000000013</v>
      </c>
      <c r="J63" s="2"/>
      <c r="K63" s="39"/>
      <c r="L63" s="39"/>
      <c r="M63" s="39"/>
      <c r="N63" s="39"/>
      <c r="O63" s="53">
        <f>O61+O62</f>
        <v>292491.35999999964</v>
      </c>
      <c r="P63" s="4"/>
      <c r="Q63" s="15"/>
      <c r="R63" s="4"/>
      <c r="S63" s="4"/>
      <c r="T63" s="22"/>
      <c r="U63" s="18"/>
      <c r="V63" s="22"/>
      <c r="W63" s="37"/>
      <c r="Y63" s="55"/>
    </row>
    <row r="64" spans="1:25">
      <c r="A64" s="7"/>
      <c r="B64" s="4"/>
      <c r="C64" s="16" t="s">
        <v>104</v>
      </c>
      <c r="D64" s="4"/>
      <c r="E64" s="39"/>
      <c r="F64" s="39"/>
      <c r="G64" s="39">
        <v>315525.03000000003</v>
      </c>
      <c r="H64" s="39"/>
      <c r="I64" s="39"/>
      <c r="J64" s="17"/>
      <c r="K64" s="39"/>
      <c r="L64" s="39"/>
      <c r="M64" s="39">
        <v>425806.41</v>
      </c>
      <c r="N64" s="39"/>
      <c r="O64" s="39"/>
      <c r="P64" s="4"/>
      <c r="Q64" s="15"/>
      <c r="R64" s="4"/>
      <c r="S64" s="4"/>
      <c r="T64" s="22"/>
      <c r="U64" s="18"/>
      <c r="V64" s="22"/>
      <c r="W64" s="37"/>
      <c r="Y64" s="55"/>
    </row>
    <row r="65" spans="1:25" ht="13.5" customHeight="1">
      <c r="A65" s="7"/>
      <c r="B65" s="4"/>
      <c r="C65" s="26" t="s">
        <v>105</v>
      </c>
      <c r="D65" s="4"/>
      <c r="E65" s="39"/>
      <c r="F65" s="39"/>
      <c r="G65" s="52">
        <v>3525.47</v>
      </c>
      <c r="H65" s="39"/>
      <c r="I65" s="52">
        <f>G64+G65</f>
        <v>319050.5</v>
      </c>
      <c r="J65" s="17"/>
      <c r="K65" s="39"/>
      <c r="L65" s="39"/>
      <c r="M65" s="52">
        <v>1934.72</v>
      </c>
      <c r="N65" s="39"/>
      <c r="O65" s="52">
        <f>M64+M65</f>
        <v>427741.12999999995</v>
      </c>
      <c r="P65" s="4"/>
      <c r="Q65" s="15"/>
      <c r="R65" s="4"/>
      <c r="S65" s="4"/>
      <c r="T65" s="22"/>
      <c r="U65" s="18"/>
      <c r="V65" s="22"/>
      <c r="W65" s="33"/>
    </row>
    <row r="66" spans="1:25" ht="13.5" customHeight="1">
      <c r="A66" s="7"/>
      <c r="B66" s="4"/>
      <c r="C66" s="31" t="s">
        <v>106</v>
      </c>
      <c r="D66" s="4"/>
      <c r="E66" s="39"/>
      <c r="F66" s="39"/>
      <c r="G66" s="39"/>
      <c r="H66" s="39"/>
      <c r="I66" s="23">
        <f>I63-I65</f>
        <v>51394.760000000126</v>
      </c>
      <c r="J66" s="2"/>
      <c r="K66" s="39"/>
      <c r="L66" s="39"/>
      <c r="M66" s="39"/>
      <c r="N66" s="39"/>
      <c r="O66" s="23">
        <f>O63-O65</f>
        <v>-135249.77000000031</v>
      </c>
      <c r="P66" s="4"/>
      <c r="Q66" s="15"/>
      <c r="R66" s="16"/>
      <c r="S66" s="56"/>
      <c r="T66" s="23"/>
      <c r="U66" s="18"/>
      <c r="V66" s="23"/>
      <c r="W66" s="35"/>
    </row>
    <row r="67" spans="1:25">
      <c r="A67" s="7"/>
      <c r="B67" s="4"/>
      <c r="C67" s="16" t="s">
        <v>107</v>
      </c>
      <c r="D67" s="4"/>
      <c r="E67" s="39"/>
      <c r="F67" s="39"/>
      <c r="G67" s="39"/>
      <c r="H67" s="39"/>
      <c r="I67" s="52">
        <v>103204.25</v>
      </c>
      <c r="J67" s="17"/>
      <c r="K67" s="39"/>
      <c r="L67" s="39"/>
      <c r="M67" s="39"/>
      <c r="N67" s="39"/>
      <c r="O67" s="52">
        <v>116248.61</v>
      </c>
      <c r="P67" s="4"/>
      <c r="Q67" s="15"/>
      <c r="R67" s="20"/>
      <c r="S67" s="4"/>
      <c r="T67" s="41"/>
      <c r="U67" s="18"/>
      <c r="V67" s="41"/>
      <c r="W67" s="35"/>
      <c r="Y67" s="55"/>
    </row>
    <row r="68" spans="1:25">
      <c r="A68" s="7"/>
      <c r="B68" s="4"/>
      <c r="C68" s="31" t="s">
        <v>108</v>
      </c>
      <c r="D68" s="4"/>
      <c r="E68" s="39"/>
      <c r="F68" s="39"/>
      <c r="G68" s="39"/>
      <c r="H68" s="39"/>
      <c r="I68" s="23">
        <f>I66-I67</f>
        <v>-51809.489999999874</v>
      </c>
      <c r="J68" s="2"/>
      <c r="K68" s="39"/>
      <c r="L68" s="39"/>
      <c r="M68" s="39"/>
      <c r="N68" s="39"/>
      <c r="O68" s="23">
        <f>O66-O67</f>
        <v>-251498.3800000003</v>
      </c>
      <c r="P68" s="4"/>
      <c r="Q68" s="15"/>
      <c r="R68" s="20"/>
      <c r="S68" s="4"/>
      <c r="T68" s="41"/>
      <c r="U68" s="18"/>
      <c r="V68" s="41"/>
      <c r="W68" s="35"/>
      <c r="Y68" s="47"/>
    </row>
    <row r="69" spans="1:25">
      <c r="A69" s="7"/>
      <c r="B69" s="16" t="s">
        <v>109</v>
      </c>
      <c r="C69" s="4"/>
      <c r="D69" s="4"/>
      <c r="E69" s="39"/>
      <c r="F69" s="39"/>
      <c r="G69" s="39"/>
      <c r="H69" s="39"/>
      <c r="I69" s="39"/>
      <c r="J69" s="17"/>
      <c r="K69" s="39"/>
      <c r="L69" s="39"/>
      <c r="M69" s="39"/>
      <c r="N69" s="39"/>
      <c r="O69" s="39"/>
      <c r="P69" s="4"/>
      <c r="Q69" s="15"/>
      <c r="R69" s="20"/>
      <c r="S69" s="23"/>
      <c r="T69" s="41"/>
      <c r="U69" s="4"/>
      <c r="V69" s="41"/>
      <c r="W69" s="37"/>
    </row>
    <row r="70" spans="1:25">
      <c r="A70" s="7"/>
      <c r="B70" s="4"/>
      <c r="C70" s="4" t="s">
        <v>110</v>
      </c>
      <c r="D70" s="4"/>
      <c r="E70" s="39"/>
      <c r="F70" s="39"/>
      <c r="G70" s="39">
        <v>5060.4399999999996</v>
      </c>
      <c r="H70" s="39"/>
      <c r="I70" s="39"/>
      <c r="J70" s="17"/>
      <c r="K70" s="39"/>
      <c r="L70" s="39"/>
      <c r="M70" s="39">
        <v>5696.3</v>
      </c>
      <c r="N70" s="39"/>
      <c r="O70" s="39"/>
      <c r="P70" s="4"/>
      <c r="Q70" s="15"/>
      <c r="R70" s="4"/>
      <c r="S70" s="4"/>
      <c r="T70" s="22"/>
      <c r="U70" s="4"/>
      <c r="V70" s="22"/>
      <c r="W70" s="9"/>
    </row>
    <row r="71" spans="1:25">
      <c r="A71" s="7"/>
      <c r="B71" s="4"/>
      <c r="C71" s="4" t="s">
        <v>111</v>
      </c>
      <c r="D71" s="4" t="s">
        <v>112</v>
      </c>
      <c r="E71" s="39"/>
      <c r="F71" s="39"/>
      <c r="G71" s="40">
        <v>0</v>
      </c>
      <c r="H71" s="39"/>
      <c r="I71" s="39"/>
      <c r="J71" s="17"/>
      <c r="K71" s="39"/>
      <c r="L71" s="39"/>
      <c r="M71" s="40">
        <v>549999.97</v>
      </c>
      <c r="N71" s="39"/>
      <c r="O71" s="39"/>
      <c r="P71" s="4"/>
      <c r="Q71" s="15"/>
      <c r="R71" s="4"/>
      <c r="S71" s="4"/>
      <c r="T71" s="39"/>
      <c r="U71" s="4"/>
      <c r="V71" s="4"/>
      <c r="W71" s="9"/>
    </row>
    <row r="72" spans="1:25">
      <c r="A72" s="7"/>
      <c r="B72" s="4"/>
      <c r="C72" s="4"/>
      <c r="D72" s="4"/>
      <c r="E72" s="39"/>
      <c r="F72" s="39"/>
      <c r="G72" s="39">
        <f>SUM(G70:G71)</f>
        <v>5060.4399999999996</v>
      </c>
      <c r="H72" s="39"/>
      <c r="I72" s="39"/>
      <c r="J72" s="17"/>
      <c r="K72" s="39"/>
      <c r="L72" s="39"/>
      <c r="M72" s="39">
        <f>SUM(M70:M71)</f>
        <v>555696.27</v>
      </c>
      <c r="N72" s="39"/>
      <c r="O72" s="39"/>
      <c r="P72" s="4"/>
      <c r="Q72" s="15"/>
      <c r="R72" s="4"/>
      <c r="S72" s="4"/>
      <c r="T72" s="4"/>
      <c r="U72" s="4"/>
      <c r="V72" s="4"/>
      <c r="W72" s="9"/>
    </row>
    <row r="73" spans="1:25">
      <c r="A73" s="7"/>
      <c r="B73" s="4"/>
      <c r="C73" s="16" t="s">
        <v>113</v>
      </c>
      <c r="D73" s="4"/>
      <c r="E73" s="39">
        <v>5460.28</v>
      </c>
      <c r="F73" s="39"/>
      <c r="G73" s="39"/>
      <c r="H73" s="39"/>
      <c r="I73" s="39"/>
      <c r="J73" s="17"/>
      <c r="K73" s="39">
        <v>6499.03</v>
      </c>
      <c r="L73" s="39"/>
      <c r="M73" s="39"/>
      <c r="N73" s="39"/>
      <c r="O73" s="39"/>
      <c r="P73" s="4"/>
      <c r="Q73" s="15"/>
      <c r="R73" s="4"/>
      <c r="S73" s="39"/>
      <c r="T73" s="4"/>
      <c r="U73" s="4"/>
      <c r="V73" s="4"/>
      <c r="W73" s="9"/>
    </row>
    <row r="74" spans="1:25">
      <c r="A74" s="7"/>
      <c r="B74" s="4"/>
      <c r="C74" s="4" t="s">
        <v>114</v>
      </c>
      <c r="D74" s="4"/>
      <c r="E74" s="39">
        <v>4303.3999999999996</v>
      </c>
      <c r="F74" s="39"/>
      <c r="G74" s="39"/>
      <c r="H74" s="39"/>
      <c r="I74" s="39"/>
      <c r="J74" s="17"/>
      <c r="K74" s="39">
        <v>4155.51</v>
      </c>
      <c r="L74" s="39"/>
      <c r="M74" s="39"/>
      <c r="N74" s="39"/>
      <c r="O74" s="39"/>
      <c r="P74" s="4"/>
      <c r="Q74" s="15"/>
      <c r="R74" s="4"/>
      <c r="S74" s="4"/>
      <c r="T74" s="4"/>
      <c r="U74" s="4"/>
      <c r="V74" s="4"/>
      <c r="W74" s="9"/>
    </row>
    <row r="75" spans="1:25">
      <c r="A75" s="7"/>
      <c r="B75" s="4"/>
      <c r="C75" s="4"/>
      <c r="D75" s="4" t="s">
        <v>115</v>
      </c>
      <c r="E75" s="40">
        <v>0</v>
      </c>
      <c r="F75" s="39"/>
      <c r="G75" s="52">
        <f>SUM(E73:E75)</f>
        <v>9763.68</v>
      </c>
      <c r="H75" s="39"/>
      <c r="I75" s="52">
        <f>(G72-G75)</f>
        <v>-4703.2400000000007</v>
      </c>
      <c r="J75" s="17"/>
      <c r="K75" s="40">
        <v>0</v>
      </c>
      <c r="L75" s="39"/>
      <c r="M75" s="52">
        <f>K73+K74+K75</f>
        <v>10654.54</v>
      </c>
      <c r="N75" s="39"/>
      <c r="O75" s="52">
        <f>M72-M75</f>
        <v>545041.73</v>
      </c>
      <c r="P75" s="4"/>
      <c r="Q75" s="15"/>
      <c r="R75" s="4"/>
      <c r="S75" s="4"/>
      <c r="T75" s="4"/>
      <c r="U75" s="4"/>
      <c r="V75" s="4"/>
      <c r="W75" s="9"/>
    </row>
    <row r="76" spans="1:25">
      <c r="A76" s="7"/>
      <c r="B76" s="4"/>
      <c r="C76" s="31" t="s">
        <v>116</v>
      </c>
      <c r="D76" s="4"/>
      <c r="E76" s="39"/>
      <c r="F76" s="39"/>
      <c r="G76" s="39"/>
      <c r="H76" s="39"/>
      <c r="I76" s="23">
        <f>I68+I75</f>
        <v>-56512.729999999872</v>
      </c>
      <c r="J76" s="2"/>
      <c r="K76" s="39"/>
      <c r="L76" s="39"/>
      <c r="M76" s="39"/>
      <c r="N76" s="39"/>
      <c r="O76" s="23">
        <f>O68+O75</f>
        <v>293543.34999999969</v>
      </c>
      <c r="P76" s="4"/>
      <c r="Q76" s="15"/>
      <c r="R76" s="4"/>
      <c r="S76" s="4"/>
      <c r="T76" s="4"/>
      <c r="U76" s="4"/>
      <c r="V76" s="4"/>
      <c r="W76" s="57"/>
    </row>
    <row r="77" spans="1:25">
      <c r="A77" s="7"/>
      <c r="B77" s="16" t="s">
        <v>117</v>
      </c>
      <c r="C77" s="4"/>
      <c r="D77" s="4" t="s">
        <v>118</v>
      </c>
      <c r="E77" s="39"/>
      <c r="F77" s="39"/>
      <c r="G77" s="39">
        <v>66689.17</v>
      </c>
      <c r="H77" s="39"/>
      <c r="I77" s="39"/>
      <c r="J77" s="17"/>
      <c r="K77" s="39"/>
      <c r="L77" s="39"/>
      <c r="M77" s="39">
        <v>103776.65</v>
      </c>
      <c r="N77" s="39"/>
      <c r="O77" s="39"/>
      <c r="P77" s="4"/>
      <c r="Q77" s="15"/>
      <c r="R77" s="4"/>
      <c r="S77" s="58"/>
      <c r="T77" s="58"/>
      <c r="U77" s="58"/>
      <c r="V77" s="58"/>
      <c r="W77" s="59"/>
    </row>
    <row r="78" spans="1:25" ht="25.5">
      <c r="A78" s="7"/>
      <c r="B78" s="26" t="s">
        <v>18</v>
      </c>
      <c r="C78" s="4"/>
      <c r="D78" s="60" t="s">
        <v>119</v>
      </c>
      <c r="E78" s="39"/>
      <c r="F78" s="39"/>
      <c r="G78" s="39">
        <v>66689.17</v>
      </c>
      <c r="H78" s="39"/>
      <c r="I78" s="40">
        <f>G77-G78</f>
        <v>0</v>
      </c>
      <c r="J78" s="17"/>
      <c r="K78" s="39"/>
      <c r="L78" s="39"/>
      <c r="M78" s="39">
        <v>103776.65</v>
      </c>
      <c r="N78" s="39"/>
      <c r="O78" s="40">
        <f>M77-M78</f>
        <v>0</v>
      </c>
      <c r="P78" s="4"/>
      <c r="Q78" s="15"/>
      <c r="R78" s="4"/>
      <c r="S78" s="58"/>
      <c r="T78" s="58"/>
      <c r="U78" s="58"/>
      <c r="V78" s="58"/>
      <c r="W78" s="59"/>
    </row>
    <row r="79" spans="1:25" ht="13.5" thickBot="1">
      <c r="A79" s="7"/>
      <c r="B79" s="31" t="s">
        <v>126</v>
      </c>
      <c r="C79" s="4"/>
      <c r="D79" s="4"/>
      <c r="E79" s="39"/>
      <c r="F79" s="39"/>
      <c r="G79" s="39"/>
      <c r="H79" s="39"/>
      <c r="I79" s="32">
        <f>I76-I78</f>
        <v>-56512.729999999872</v>
      </c>
      <c r="J79" s="17"/>
      <c r="K79" s="39"/>
      <c r="L79" s="39"/>
      <c r="M79" s="39"/>
      <c r="N79" s="39"/>
      <c r="O79" s="32">
        <f>O76+O78</f>
        <v>293543.34999999969</v>
      </c>
      <c r="P79" s="4"/>
      <c r="Q79" s="15" t="s">
        <v>18</v>
      </c>
      <c r="R79" s="4"/>
      <c r="S79" s="4"/>
      <c r="T79" s="4"/>
      <c r="U79" s="4"/>
      <c r="V79" s="4"/>
      <c r="W79" s="9"/>
    </row>
    <row r="80" spans="1:25" ht="13.5" thickTop="1">
      <c r="A80" s="7"/>
      <c r="B80" s="4"/>
      <c r="C80" s="31"/>
      <c r="D80" s="4"/>
      <c r="E80" s="4"/>
      <c r="F80" s="4"/>
      <c r="G80" s="18"/>
      <c r="H80" s="18"/>
      <c r="I80" s="34"/>
      <c r="J80" s="4"/>
      <c r="K80" s="4"/>
      <c r="L80" s="4"/>
      <c r="M80" s="18"/>
      <c r="N80" s="18"/>
      <c r="O80" s="34"/>
      <c r="P80" s="78"/>
      <c r="Q80" s="4"/>
      <c r="R80" s="4"/>
      <c r="S80" s="4"/>
      <c r="T80" s="4"/>
      <c r="U80" s="4"/>
      <c r="V80" s="4"/>
      <c r="W80" s="9"/>
    </row>
    <row r="81" spans="1:23">
      <c r="A81" s="71"/>
      <c r="B81" s="78"/>
      <c r="C81" s="78"/>
      <c r="D81" s="78"/>
      <c r="E81" s="78"/>
      <c r="F81" s="78"/>
      <c r="G81" s="78"/>
      <c r="H81" s="78"/>
      <c r="I81" s="74"/>
      <c r="J81" s="78"/>
      <c r="K81" s="29"/>
      <c r="L81" s="78"/>
      <c r="M81" s="69" t="s">
        <v>134</v>
      </c>
      <c r="N81" s="78"/>
      <c r="O81" s="78"/>
      <c r="P81" s="78"/>
      <c r="Q81" s="78"/>
      <c r="R81" s="78"/>
      <c r="S81" s="78"/>
      <c r="T81" s="78"/>
      <c r="U81" s="78"/>
      <c r="V81" s="78"/>
      <c r="W81" s="57"/>
    </row>
    <row r="82" spans="1:23">
      <c r="A82" s="7"/>
      <c r="B82" s="4"/>
      <c r="C82" s="4"/>
      <c r="D82" s="4"/>
      <c r="E82" s="4"/>
      <c r="F82" s="4"/>
      <c r="G82" s="4"/>
      <c r="H82" s="4"/>
      <c r="I82" s="4"/>
      <c r="J82" s="4"/>
      <c r="K82" s="4"/>
      <c r="L82" s="4"/>
      <c r="M82" s="4"/>
      <c r="N82" s="4"/>
      <c r="O82" s="4"/>
      <c r="P82" s="4"/>
      <c r="Q82" s="4"/>
      <c r="R82" s="31"/>
      <c r="S82" s="82" t="s">
        <v>18</v>
      </c>
      <c r="T82" s="82"/>
      <c r="U82" s="82"/>
      <c r="V82" s="82"/>
      <c r="W82" s="57"/>
    </row>
    <row r="83" spans="1:23">
      <c r="A83" s="7"/>
      <c r="B83" s="4"/>
      <c r="C83" s="4"/>
      <c r="D83" s="4"/>
      <c r="E83" s="4"/>
      <c r="F83" s="4"/>
      <c r="G83" s="31" t="s">
        <v>18</v>
      </c>
      <c r="H83" s="31"/>
      <c r="I83" s="82" t="s">
        <v>18</v>
      </c>
      <c r="J83" s="82"/>
      <c r="K83" s="82"/>
      <c r="L83" s="82"/>
      <c r="M83" s="82"/>
      <c r="N83" s="82"/>
      <c r="O83" s="82"/>
      <c r="P83" s="4"/>
      <c r="Q83" s="4"/>
      <c r="R83" s="31"/>
      <c r="S83" s="31"/>
      <c r="T83" s="31"/>
      <c r="U83" s="31"/>
      <c r="V83" s="31"/>
      <c r="W83" s="61"/>
    </row>
    <row r="84" spans="1:23">
      <c r="A84" s="7"/>
      <c r="B84" s="4"/>
      <c r="C84" s="4"/>
      <c r="D84" s="4"/>
      <c r="E84" s="4"/>
      <c r="F84" s="4"/>
      <c r="G84" s="31"/>
      <c r="H84" s="31"/>
      <c r="I84" s="31"/>
      <c r="J84" s="31"/>
      <c r="K84" s="31"/>
      <c r="L84" s="31"/>
      <c r="M84" s="31"/>
      <c r="N84" s="31"/>
      <c r="O84" s="31"/>
      <c r="P84" s="4"/>
      <c r="Q84" s="31"/>
      <c r="R84" s="31"/>
      <c r="S84" s="31"/>
      <c r="T84" s="31"/>
      <c r="U84" s="31"/>
      <c r="V84" s="31"/>
      <c r="W84" s="61"/>
    </row>
    <row r="85" spans="1:23">
      <c r="A85" s="7"/>
      <c r="B85" s="4"/>
      <c r="C85" s="4"/>
      <c r="D85" s="4"/>
      <c r="E85" s="4"/>
      <c r="F85" s="4"/>
      <c r="G85" s="31"/>
      <c r="H85" s="31"/>
      <c r="I85" s="31"/>
      <c r="J85" s="31"/>
      <c r="K85" s="31"/>
      <c r="L85" s="31"/>
      <c r="M85" s="31"/>
      <c r="N85" s="31"/>
      <c r="O85" s="31"/>
      <c r="P85" s="4"/>
      <c r="Q85" s="31"/>
      <c r="R85" s="31"/>
      <c r="S85" s="31"/>
      <c r="T85" s="31"/>
      <c r="U85" s="31"/>
      <c r="V85" s="31"/>
      <c r="W85" s="61"/>
    </row>
    <row r="86" spans="1:23">
      <c r="A86" s="7"/>
      <c r="B86" s="4"/>
      <c r="C86" s="4"/>
      <c r="D86" s="4"/>
      <c r="E86" s="4"/>
      <c r="F86" s="4"/>
      <c r="G86" s="31"/>
      <c r="H86" s="31"/>
      <c r="I86" s="31"/>
      <c r="J86" s="31"/>
      <c r="K86" s="31"/>
      <c r="L86" s="31"/>
      <c r="M86" s="31"/>
      <c r="N86" s="31"/>
      <c r="O86" s="31"/>
      <c r="P86" s="4"/>
      <c r="Q86" s="31"/>
      <c r="R86" s="31"/>
      <c r="S86" s="82" t="s">
        <v>18</v>
      </c>
      <c r="T86" s="82"/>
      <c r="U86" s="82"/>
      <c r="V86" s="82"/>
      <c r="W86" s="57"/>
    </row>
    <row r="87" spans="1:23">
      <c r="A87" s="7"/>
      <c r="B87" s="4"/>
      <c r="C87" s="4"/>
      <c r="D87" s="4"/>
      <c r="E87" s="4"/>
      <c r="F87" s="4"/>
      <c r="G87" s="31"/>
      <c r="H87" s="31"/>
      <c r="I87" s="82" t="s">
        <v>18</v>
      </c>
      <c r="J87" s="82"/>
      <c r="K87" s="82"/>
      <c r="L87" s="82"/>
      <c r="M87" s="82"/>
      <c r="N87" s="82"/>
      <c r="O87" s="82"/>
      <c r="P87" s="4"/>
      <c r="Q87" s="31"/>
      <c r="R87" s="31"/>
      <c r="S87" s="82" t="s">
        <v>18</v>
      </c>
      <c r="T87" s="82"/>
      <c r="U87" s="82"/>
      <c r="V87" s="82"/>
      <c r="W87" s="57"/>
    </row>
    <row r="88" spans="1:23">
      <c r="A88" s="7"/>
      <c r="B88" s="4"/>
      <c r="C88" s="4"/>
      <c r="D88" s="4"/>
      <c r="E88" s="4"/>
      <c r="F88" s="4"/>
      <c r="G88" s="31"/>
      <c r="H88" s="31"/>
      <c r="I88" s="82" t="s">
        <v>18</v>
      </c>
      <c r="J88" s="82"/>
      <c r="K88" s="82"/>
      <c r="L88" s="82"/>
      <c r="M88" s="82"/>
      <c r="N88" s="82"/>
      <c r="O88" s="82"/>
      <c r="P88" s="4"/>
      <c r="Q88" s="31"/>
      <c r="R88" s="31"/>
      <c r="S88" s="82" t="s">
        <v>18</v>
      </c>
      <c r="T88" s="82"/>
      <c r="U88" s="82"/>
      <c r="V88" s="82"/>
      <c r="W88" s="57"/>
    </row>
    <row r="89" spans="1:23">
      <c r="A89" s="7"/>
      <c r="B89" s="4"/>
      <c r="C89" s="4"/>
      <c r="D89" s="31"/>
      <c r="E89" s="31"/>
      <c r="F89" s="31"/>
      <c r="G89" s="31"/>
      <c r="H89" s="31"/>
      <c r="I89" s="31"/>
      <c r="J89" s="31"/>
      <c r="K89" s="31"/>
      <c r="L89" s="31"/>
      <c r="M89" s="31"/>
      <c r="N89" s="31"/>
      <c r="O89" s="31"/>
      <c r="P89" s="4"/>
      <c r="Q89" s="31"/>
      <c r="R89" s="4"/>
      <c r="S89" s="4"/>
      <c r="T89" s="4"/>
      <c r="U89" s="4"/>
      <c r="V89" s="4"/>
      <c r="W89" s="9"/>
    </row>
    <row r="90" spans="1:23">
      <c r="A90" s="7"/>
      <c r="B90" s="4"/>
      <c r="C90" s="4"/>
      <c r="D90" s="4"/>
      <c r="E90" s="4"/>
      <c r="F90" s="4"/>
      <c r="G90" s="4"/>
      <c r="H90" s="4"/>
      <c r="I90" s="4"/>
      <c r="J90" s="4"/>
      <c r="K90" s="4"/>
      <c r="L90" s="4"/>
      <c r="M90" s="4"/>
      <c r="N90" s="4"/>
      <c r="O90" s="4"/>
      <c r="P90" s="4"/>
      <c r="Q90" s="31"/>
      <c r="R90" s="4"/>
      <c r="S90" s="4"/>
      <c r="T90" s="4"/>
      <c r="U90" s="4"/>
      <c r="V90" s="4"/>
      <c r="W90" s="9"/>
    </row>
    <row r="91" spans="1:23">
      <c r="A91" s="7"/>
      <c r="B91" s="4"/>
      <c r="C91" s="4"/>
      <c r="D91" s="4"/>
      <c r="E91" s="4"/>
      <c r="F91" s="4"/>
      <c r="G91" s="4"/>
      <c r="H91" s="4"/>
      <c r="I91" s="4"/>
      <c r="J91" s="4"/>
      <c r="K91" s="4"/>
      <c r="L91" s="4"/>
      <c r="M91" s="4"/>
      <c r="N91" s="4"/>
      <c r="O91" s="4"/>
      <c r="P91" s="4"/>
      <c r="Q91" s="31"/>
      <c r="R91" s="4"/>
      <c r="S91" s="4"/>
      <c r="T91" s="4"/>
      <c r="U91" s="4"/>
      <c r="V91" s="4"/>
      <c r="W91" s="9"/>
    </row>
    <row r="92" spans="1:23">
      <c r="A92" s="62"/>
      <c r="B92" s="63"/>
      <c r="C92" s="63"/>
      <c r="D92" s="63"/>
      <c r="E92" s="63"/>
      <c r="F92" s="63"/>
      <c r="G92" s="63"/>
      <c r="H92" s="63"/>
      <c r="I92" s="63"/>
      <c r="J92" s="63"/>
      <c r="K92" s="63"/>
      <c r="L92" s="63"/>
      <c r="M92" s="63"/>
      <c r="N92" s="63"/>
      <c r="O92" s="63"/>
      <c r="P92" s="63"/>
      <c r="Q92" s="63"/>
      <c r="R92" s="63"/>
      <c r="S92" s="63"/>
      <c r="T92" s="63"/>
      <c r="U92" s="63"/>
      <c r="V92" s="63"/>
      <c r="W92" s="64"/>
    </row>
    <row r="93" spans="1:23">
      <c r="A93" s="7"/>
      <c r="B93" s="4"/>
      <c r="C93" s="4"/>
      <c r="D93" s="82" t="s">
        <v>18</v>
      </c>
      <c r="E93" s="82"/>
      <c r="F93" s="82"/>
      <c r="G93" s="4"/>
      <c r="H93" s="4"/>
      <c r="I93" s="4"/>
      <c r="J93" s="4"/>
      <c r="K93" s="4"/>
      <c r="L93" s="4"/>
      <c r="M93" s="4"/>
      <c r="N93" s="4"/>
      <c r="O93" s="4"/>
      <c r="P93" s="31"/>
      <c r="Q93" s="4"/>
      <c r="R93" s="4"/>
      <c r="S93" s="4"/>
      <c r="T93" s="4"/>
      <c r="U93" s="4"/>
      <c r="V93" s="4"/>
      <c r="W93" s="9"/>
    </row>
    <row r="94" spans="1:23">
      <c r="A94" s="7"/>
      <c r="B94" s="4"/>
      <c r="C94" s="4"/>
      <c r="D94" s="31"/>
      <c r="E94" s="31"/>
      <c r="F94" s="31"/>
      <c r="G94" s="4"/>
      <c r="H94" s="4"/>
      <c r="I94" s="4"/>
      <c r="J94" s="4"/>
      <c r="K94" s="4"/>
      <c r="L94" s="4"/>
      <c r="M94" s="4"/>
      <c r="N94" s="4"/>
      <c r="O94" s="4"/>
      <c r="P94" s="31"/>
      <c r="Q94" s="4"/>
      <c r="R94" s="4"/>
      <c r="S94" s="4"/>
      <c r="T94" s="4"/>
      <c r="U94" s="4"/>
      <c r="V94" s="4"/>
      <c r="W94" s="9"/>
    </row>
    <row r="95" spans="1:23">
      <c r="A95" s="62"/>
      <c r="B95" s="63"/>
      <c r="C95" s="63"/>
      <c r="D95" s="65"/>
      <c r="E95" s="65"/>
      <c r="F95" s="65"/>
      <c r="G95" s="63"/>
      <c r="H95" s="63"/>
      <c r="I95" s="63"/>
      <c r="J95" s="63"/>
      <c r="K95" s="63"/>
      <c r="L95" s="63"/>
      <c r="M95" s="63"/>
      <c r="N95" s="63"/>
      <c r="O95" s="63"/>
      <c r="P95" s="65"/>
      <c r="Q95" s="63"/>
      <c r="R95" s="63"/>
      <c r="S95" s="63"/>
      <c r="T95" s="63"/>
      <c r="U95" s="63"/>
      <c r="V95" s="63"/>
      <c r="W95" s="64"/>
    </row>
    <row r="96" spans="1:23">
      <c r="A96" s="7"/>
      <c r="B96" s="4"/>
      <c r="C96" s="4"/>
      <c r="D96" s="31"/>
      <c r="E96" s="31"/>
      <c r="F96" s="31"/>
      <c r="G96" s="4"/>
      <c r="H96" s="4"/>
      <c r="I96" s="4"/>
      <c r="J96" s="4"/>
      <c r="K96" s="4"/>
      <c r="L96" s="4"/>
      <c r="M96" s="4"/>
      <c r="N96" s="4"/>
      <c r="O96" s="4"/>
      <c r="P96" s="31"/>
      <c r="Q96" s="4"/>
      <c r="R96" s="4"/>
      <c r="S96" s="4"/>
      <c r="T96" s="4"/>
      <c r="U96" s="4"/>
      <c r="V96" s="4"/>
      <c r="W96" s="9"/>
    </row>
    <row r="97" spans="1:23">
      <c r="A97" s="7"/>
      <c r="B97" s="4"/>
      <c r="C97" s="4"/>
      <c r="D97" s="82" t="s">
        <v>18</v>
      </c>
      <c r="E97" s="82"/>
      <c r="F97" s="82"/>
      <c r="G97" s="4"/>
      <c r="H97" s="4"/>
      <c r="I97" s="4"/>
      <c r="J97" s="4"/>
      <c r="K97" s="4"/>
      <c r="L97" s="4"/>
      <c r="M97" s="4"/>
      <c r="N97" s="4"/>
      <c r="O97" s="4"/>
      <c r="P97" s="31"/>
      <c r="Q97" s="4"/>
      <c r="R97" s="4"/>
      <c r="S97" s="4"/>
      <c r="T97" s="4"/>
      <c r="U97" s="4"/>
      <c r="V97" s="4"/>
      <c r="W97" s="9"/>
    </row>
    <row r="98" spans="1:23">
      <c r="A98" s="7"/>
      <c r="B98" s="4"/>
      <c r="C98" s="4"/>
      <c r="D98" s="82" t="s">
        <v>18</v>
      </c>
      <c r="E98" s="82"/>
      <c r="F98" s="82"/>
      <c r="G98" s="4"/>
      <c r="H98" s="4"/>
      <c r="I98" s="4"/>
      <c r="J98" s="4"/>
      <c r="K98" s="4"/>
      <c r="L98" s="4"/>
      <c r="M98" s="4"/>
      <c r="N98" s="4"/>
      <c r="O98" s="4"/>
      <c r="P98" s="31"/>
      <c r="Q98" s="4"/>
      <c r="R98" s="4"/>
      <c r="S98" s="4"/>
      <c r="T98" s="4"/>
      <c r="U98" s="4"/>
      <c r="V98" s="4"/>
      <c r="W98" s="9"/>
    </row>
    <row r="99" spans="1:23">
      <c r="A99" s="7"/>
      <c r="B99" s="4"/>
      <c r="C99" s="4"/>
      <c r="D99" s="4"/>
      <c r="E99" s="4"/>
      <c r="F99" s="4"/>
      <c r="G99" s="4"/>
      <c r="H99" s="4"/>
      <c r="I99" s="4"/>
      <c r="J99" s="4"/>
      <c r="K99" s="4"/>
      <c r="L99" s="4"/>
      <c r="M99" s="4"/>
      <c r="N99" s="4"/>
      <c r="O99" s="4"/>
      <c r="P99" s="31"/>
      <c r="Q99" s="4"/>
      <c r="R99" s="4"/>
      <c r="S99" s="4"/>
      <c r="T99" s="4"/>
      <c r="U99" s="4"/>
      <c r="V99" s="4"/>
      <c r="W99" s="9"/>
    </row>
    <row r="100" spans="1:23">
      <c r="A100" s="7"/>
      <c r="B100" s="4"/>
      <c r="C100" s="4"/>
      <c r="D100" s="4"/>
      <c r="E100" s="4"/>
      <c r="F100" s="4"/>
      <c r="G100" s="4"/>
      <c r="H100" s="4"/>
      <c r="I100" s="4"/>
      <c r="J100" s="4"/>
      <c r="K100" s="4"/>
      <c r="L100" s="4"/>
      <c r="M100" s="4"/>
      <c r="N100" s="4"/>
      <c r="O100" s="4"/>
      <c r="P100" s="4"/>
      <c r="Q100" s="4"/>
      <c r="R100" s="4"/>
      <c r="S100" s="4"/>
      <c r="T100" s="4"/>
      <c r="U100" s="4"/>
      <c r="V100" s="4"/>
      <c r="W100" s="9"/>
    </row>
    <row r="101" spans="1:23">
      <c r="A101" s="7"/>
      <c r="B101" s="4"/>
      <c r="C101" s="4"/>
      <c r="D101" s="4"/>
      <c r="E101" s="4"/>
      <c r="F101" s="4"/>
      <c r="G101" s="4"/>
      <c r="H101" s="4"/>
      <c r="I101" s="4"/>
      <c r="J101" s="4"/>
      <c r="K101" s="4"/>
      <c r="L101" s="4"/>
      <c r="M101" s="4"/>
      <c r="N101" s="4"/>
      <c r="O101" s="4"/>
      <c r="P101" s="4"/>
      <c r="Q101" s="4"/>
      <c r="R101" s="4"/>
      <c r="S101" s="4"/>
      <c r="T101" s="4"/>
      <c r="U101" s="4"/>
      <c r="V101" s="4"/>
      <c r="W101" s="9"/>
    </row>
    <row r="102" spans="1:23">
      <c r="A102" s="7"/>
      <c r="B102" s="4"/>
      <c r="C102" s="4"/>
      <c r="D102" s="4"/>
      <c r="E102" s="4"/>
      <c r="F102" s="4"/>
      <c r="G102" s="4"/>
      <c r="H102" s="4"/>
      <c r="I102" s="4"/>
      <c r="J102" s="4"/>
      <c r="K102" s="4"/>
      <c r="L102" s="4"/>
      <c r="M102" s="4"/>
      <c r="N102" s="4"/>
      <c r="O102" s="4"/>
      <c r="P102" s="4"/>
      <c r="Q102" s="4"/>
      <c r="R102" s="4"/>
      <c r="S102" s="4"/>
      <c r="T102" s="4"/>
      <c r="U102" s="4"/>
      <c r="V102" s="4"/>
      <c r="W102" s="9"/>
    </row>
    <row r="103" spans="1:23">
      <c r="A103" s="7"/>
      <c r="B103" s="4"/>
      <c r="C103" s="4"/>
      <c r="D103" s="4"/>
      <c r="E103" s="4"/>
      <c r="F103" s="4"/>
      <c r="G103" s="4"/>
      <c r="H103" s="4"/>
      <c r="I103" s="4"/>
      <c r="J103" s="4"/>
      <c r="K103" s="4"/>
      <c r="L103" s="4"/>
      <c r="M103" s="4"/>
      <c r="N103" s="4"/>
      <c r="O103" s="4"/>
      <c r="P103" s="4"/>
      <c r="Q103" s="4"/>
      <c r="R103" s="4"/>
      <c r="S103" s="4"/>
      <c r="T103" s="4"/>
      <c r="U103" s="4"/>
      <c r="V103" s="4"/>
      <c r="W103" s="9"/>
    </row>
    <row r="104" spans="1:23">
      <c r="A104" s="7"/>
      <c r="B104" s="4"/>
      <c r="C104" s="4"/>
      <c r="D104" s="4"/>
      <c r="E104" s="4"/>
      <c r="F104" s="4"/>
      <c r="G104" s="4"/>
      <c r="H104" s="4"/>
      <c r="I104" s="4"/>
      <c r="J104" s="4"/>
      <c r="K104" s="4"/>
      <c r="L104" s="4"/>
      <c r="M104" s="4"/>
      <c r="N104" s="4"/>
      <c r="O104" s="4"/>
      <c r="P104" s="4"/>
      <c r="Q104" s="4"/>
      <c r="R104" s="4"/>
      <c r="S104" s="4"/>
      <c r="T104" s="4"/>
      <c r="U104" s="4"/>
      <c r="V104" s="4"/>
      <c r="W104" s="9"/>
    </row>
    <row r="105" spans="1:23">
      <c r="A105" s="7"/>
      <c r="B105" s="4"/>
      <c r="C105" s="4"/>
      <c r="D105" s="4"/>
      <c r="E105" s="4"/>
      <c r="F105" s="4"/>
      <c r="G105" s="4"/>
      <c r="H105" s="4"/>
      <c r="I105" s="4"/>
      <c r="J105" s="4"/>
      <c r="K105" s="4"/>
      <c r="L105" s="4"/>
      <c r="M105" s="4"/>
      <c r="N105" s="4"/>
      <c r="O105" s="4"/>
      <c r="P105" s="4"/>
      <c r="Q105" s="4"/>
      <c r="R105" s="4"/>
      <c r="S105" s="4"/>
      <c r="T105" s="4"/>
      <c r="U105" s="4"/>
      <c r="V105" s="4"/>
      <c r="W105" s="9"/>
    </row>
    <row r="106" spans="1:23">
      <c r="A106" s="7"/>
      <c r="B106" s="4"/>
      <c r="C106" s="4"/>
      <c r="D106" s="4"/>
      <c r="E106" s="4"/>
      <c r="F106" s="4"/>
      <c r="G106" s="4"/>
      <c r="H106" s="4"/>
      <c r="I106" s="4"/>
      <c r="J106" s="4"/>
      <c r="K106" s="4"/>
      <c r="L106" s="4"/>
      <c r="M106" s="4"/>
      <c r="N106" s="4"/>
      <c r="O106" s="4"/>
      <c r="P106" s="4"/>
      <c r="Q106" s="4"/>
      <c r="R106" s="4"/>
      <c r="S106" s="4"/>
      <c r="T106" s="4"/>
      <c r="U106" s="4"/>
      <c r="V106" s="4"/>
      <c r="W106" s="9"/>
    </row>
    <row r="107" spans="1:23">
      <c r="A107" s="7"/>
      <c r="B107" s="4"/>
      <c r="C107" s="4"/>
      <c r="D107" s="4"/>
      <c r="E107" s="4"/>
      <c r="F107" s="4"/>
      <c r="G107" s="4"/>
      <c r="H107" s="4"/>
      <c r="I107" s="4"/>
      <c r="J107" s="4"/>
      <c r="K107" s="4"/>
      <c r="L107" s="4"/>
      <c r="M107" s="4"/>
      <c r="N107" s="4"/>
      <c r="O107" s="4"/>
      <c r="P107" s="4"/>
      <c r="Q107" s="4"/>
      <c r="R107" s="4"/>
      <c r="S107" s="4"/>
      <c r="T107" s="4"/>
      <c r="U107" s="4"/>
      <c r="V107" s="4"/>
      <c r="W107" s="9"/>
    </row>
    <row r="108" spans="1:23">
      <c r="A108" s="7"/>
      <c r="B108" s="4"/>
      <c r="C108" s="4"/>
      <c r="D108" s="4"/>
      <c r="E108" s="4"/>
      <c r="F108" s="4"/>
      <c r="G108" s="4"/>
      <c r="H108" s="4"/>
      <c r="I108" s="4"/>
      <c r="J108" s="4"/>
      <c r="K108" s="4"/>
      <c r="L108" s="4"/>
      <c r="M108" s="4"/>
      <c r="N108" s="4"/>
      <c r="O108" s="4"/>
      <c r="P108" s="4"/>
      <c r="Q108" s="4"/>
      <c r="R108" s="4"/>
      <c r="S108" s="4"/>
      <c r="T108" s="4"/>
      <c r="U108" s="4"/>
      <c r="V108" s="4"/>
      <c r="W108" s="9"/>
    </row>
    <row r="109" spans="1:23">
      <c r="A109" s="7"/>
      <c r="B109" s="4"/>
      <c r="C109" s="4"/>
      <c r="D109" s="4"/>
      <c r="E109" s="4"/>
      <c r="F109" s="4"/>
      <c r="G109" s="4"/>
      <c r="H109" s="4"/>
      <c r="I109" s="4"/>
      <c r="J109" s="4"/>
      <c r="K109" s="4"/>
      <c r="L109" s="4"/>
      <c r="M109" s="4"/>
      <c r="N109" s="4"/>
      <c r="O109" s="4"/>
      <c r="P109" s="4"/>
      <c r="Q109" s="4"/>
      <c r="R109" s="4"/>
      <c r="S109" s="4"/>
      <c r="T109" s="4"/>
      <c r="U109" s="4"/>
      <c r="V109" s="4"/>
      <c r="W109" s="9"/>
    </row>
    <row r="110" spans="1:23">
      <c r="A110" s="7"/>
      <c r="B110" s="4"/>
      <c r="C110" s="4"/>
      <c r="D110" s="4"/>
      <c r="E110" s="4"/>
      <c r="F110" s="4"/>
      <c r="G110" s="4"/>
      <c r="H110" s="4"/>
      <c r="I110" s="4"/>
      <c r="J110" s="4"/>
      <c r="K110" s="4"/>
      <c r="L110" s="4"/>
      <c r="M110" s="4"/>
      <c r="N110" s="4"/>
      <c r="O110" s="4"/>
      <c r="P110" s="4"/>
      <c r="Q110" s="4"/>
      <c r="R110" s="4"/>
      <c r="S110" s="4"/>
      <c r="T110" s="4"/>
      <c r="U110" s="4"/>
      <c r="V110" s="4"/>
      <c r="W110" s="9"/>
    </row>
    <row r="111" spans="1:23">
      <c r="A111" s="7"/>
      <c r="B111" s="4"/>
      <c r="C111" s="4"/>
      <c r="D111" s="4"/>
      <c r="E111" s="4"/>
      <c r="F111" s="4"/>
      <c r="G111" s="4"/>
      <c r="H111" s="4"/>
      <c r="I111" s="4"/>
      <c r="J111" s="4"/>
      <c r="K111" s="4"/>
      <c r="L111" s="4"/>
      <c r="M111" s="4"/>
      <c r="N111" s="4"/>
      <c r="O111" s="4"/>
      <c r="P111" s="4"/>
      <c r="Q111" s="4"/>
      <c r="R111" s="4"/>
      <c r="S111" s="4"/>
      <c r="T111" s="4"/>
      <c r="U111" s="4"/>
      <c r="V111" s="4"/>
      <c r="W111" s="9"/>
    </row>
    <row r="112" spans="1:23">
      <c r="A112" s="7"/>
      <c r="B112" s="4"/>
      <c r="C112" s="4"/>
      <c r="D112" s="4"/>
      <c r="E112" s="4"/>
      <c r="F112" s="4"/>
      <c r="G112" s="4"/>
      <c r="H112" s="4"/>
      <c r="I112" s="4"/>
      <c r="J112" s="4"/>
      <c r="K112" s="4"/>
      <c r="L112" s="4"/>
      <c r="M112" s="4"/>
      <c r="N112" s="4"/>
      <c r="O112" s="4"/>
      <c r="P112" s="4"/>
      <c r="Q112" s="4"/>
      <c r="R112" s="4"/>
      <c r="S112" s="4"/>
      <c r="T112" s="4"/>
      <c r="U112" s="4"/>
      <c r="V112" s="4"/>
      <c r="W112" s="9"/>
    </row>
    <row r="113" spans="1:23">
      <c r="A113" s="7"/>
      <c r="B113" s="4"/>
      <c r="C113" s="4"/>
      <c r="D113" s="4"/>
      <c r="E113" s="4"/>
      <c r="F113" s="4"/>
      <c r="G113" s="4"/>
      <c r="H113" s="4"/>
      <c r="I113" s="4"/>
      <c r="J113" s="4"/>
      <c r="K113" s="4"/>
      <c r="L113" s="4"/>
      <c r="M113" s="4"/>
      <c r="N113" s="4"/>
      <c r="O113" s="4"/>
      <c r="P113" s="4"/>
      <c r="Q113" s="4"/>
      <c r="R113" s="4"/>
      <c r="S113" s="4"/>
      <c r="T113" s="4"/>
      <c r="U113" s="4"/>
      <c r="V113" s="4"/>
      <c r="W113" s="9"/>
    </row>
    <row r="114" spans="1:23">
      <c r="A114" s="7"/>
      <c r="B114" s="4"/>
      <c r="C114" s="4"/>
      <c r="D114" s="4"/>
      <c r="E114" s="4"/>
      <c r="F114" s="4"/>
      <c r="G114" s="4"/>
      <c r="H114" s="4"/>
      <c r="I114" s="4"/>
      <c r="J114" s="4"/>
      <c r="K114" s="4"/>
      <c r="L114" s="4"/>
      <c r="M114" s="4"/>
      <c r="N114" s="4"/>
      <c r="O114" s="4"/>
      <c r="P114" s="4"/>
      <c r="Q114" s="4"/>
      <c r="R114" s="4"/>
      <c r="S114" s="4"/>
      <c r="T114" s="4"/>
      <c r="U114" s="4"/>
      <c r="V114" s="4"/>
      <c r="W114" s="9"/>
    </row>
    <row r="115" spans="1:23">
      <c r="A115" s="7"/>
      <c r="B115" s="4"/>
      <c r="C115" s="4"/>
      <c r="D115" s="4"/>
      <c r="E115" s="4"/>
      <c r="F115" s="4"/>
      <c r="G115" s="4"/>
      <c r="H115" s="4"/>
      <c r="I115" s="4"/>
      <c r="J115" s="4"/>
      <c r="K115" s="4"/>
      <c r="L115" s="4"/>
      <c r="M115" s="4"/>
      <c r="N115" s="4"/>
      <c r="O115" s="4"/>
      <c r="P115" s="4"/>
      <c r="Q115" s="4"/>
      <c r="R115" s="4"/>
      <c r="S115" s="4"/>
      <c r="T115" s="4"/>
      <c r="U115" s="4"/>
      <c r="V115" s="4"/>
      <c r="W115" s="9"/>
    </row>
    <row r="116" spans="1:23">
      <c r="A116" s="7"/>
      <c r="B116" s="4"/>
      <c r="C116" s="4"/>
      <c r="D116" s="4"/>
      <c r="E116" s="4"/>
      <c r="F116" s="4"/>
      <c r="G116" s="4"/>
      <c r="H116" s="4"/>
      <c r="I116" s="4"/>
      <c r="J116" s="4"/>
      <c r="K116" s="4"/>
      <c r="L116" s="4"/>
      <c r="M116" s="4"/>
      <c r="N116" s="4"/>
      <c r="O116" s="4"/>
      <c r="P116" s="4"/>
      <c r="Q116" s="4"/>
      <c r="R116" s="4"/>
      <c r="S116" s="4"/>
      <c r="T116" s="4"/>
      <c r="U116" s="4"/>
      <c r="V116" s="4"/>
      <c r="W116" s="9"/>
    </row>
    <row r="117" spans="1:23">
      <c r="A117" s="7"/>
      <c r="B117" s="4"/>
      <c r="C117" s="4"/>
      <c r="D117" s="4"/>
      <c r="E117" s="4"/>
      <c r="F117" s="4"/>
      <c r="G117" s="4"/>
      <c r="H117" s="4"/>
      <c r="I117" s="4"/>
      <c r="J117" s="4"/>
      <c r="K117" s="4"/>
      <c r="L117" s="4"/>
      <c r="M117" s="4"/>
      <c r="N117" s="4"/>
      <c r="O117" s="4"/>
      <c r="P117" s="4"/>
      <c r="Q117" s="4"/>
      <c r="R117" s="4"/>
      <c r="S117" s="4"/>
      <c r="T117" s="4"/>
      <c r="U117" s="4"/>
      <c r="V117" s="4"/>
      <c r="W117" s="9"/>
    </row>
    <row r="118" spans="1:23">
      <c r="A118" s="7"/>
      <c r="B118" s="4"/>
      <c r="C118" s="4"/>
      <c r="D118" s="4"/>
      <c r="E118" s="4"/>
      <c r="F118" s="4"/>
      <c r="G118" s="4"/>
      <c r="H118" s="4"/>
      <c r="I118" s="4"/>
      <c r="J118" s="4"/>
      <c r="K118" s="4"/>
      <c r="L118" s="4"/>
      <c r="M118" s="4"/>
      <c r="N118" s="4"/>
      <c r="O118" s="4"/>
      <c r="P118" s="4"/>
      <c r="Q118" s="4"/>
      <c r="R118" s="4"/>
      <c r="S118" s="4"/>
      <c r="T118" s="4"/>
      <c r="U118" s="4"/>
      <c r="V118" s="4"/>
      <c r="W118" s="9"/>
    </row>
    <row r="119" spans="1:23">
      <c r="A119" s="7"/>
      <c r="B119" s="4"/>
      <c r="C119" s="4"/>
      <c r="D119" s="4"/>
      <c r="E119" s="4"/>
      <c r="F119" s="4"/>
      <c r="G119" s="4"/>
      <c r="H119" s="4"/>
      <c r="I119" s="4"/>
      <c r="J119" s="4"/>
      <c r="K119" s="4"/>
      <c r="L119" s="4"/>
      <c r="M119" s="4"/>
      <c r="N119" s="4"/>
      <c r="O119" s="4"/>
      <c r="P119" s="4"/>
      <c r="Q119" s="4"/>
      <c r="R119" s="4"/>
      <c r="S119" s="4"/>
      <c r="T119" s="4"/>
      <c r="U119" s="4"/>
      <c r="V119" s="4"/>
      <c r="W119" s="9"/>
    </row>
    <row r="120" spans="1:23">
      <c r="A120" s="7"/>
      <c r="B120" s="4"/>
      <c r="C120" s="4"/>
      <c r="D120" s="4"/>
      <c r="E120" s="4"/>
      <c r="F120" s="4"/>
      <c r="G120" s="4"/>
      <c r="H120" s="4"/>
      <c r="I120" s="4"/>
      <c r="J120" s="4"/>
      <c r="K120" s="4"/>
      <c r="L120" s="4"/>
      <c r="M120" s="4"/>
      <c r="N120" s="4"/>
      <c r="O120" s="4"/>
      <c r="P120" s="4"/>
      <c r="Q120" s="4"/>
      <c r="R120" s="4"/>
      <c r="S120" s="4"/>
      <c r="T120" s="4"/>
      <c r="U120" s="4"/>
      <c r="V120" s="4"/>
      <c r="W120" s="9"/>
    </row>
    <row r="121" spans="1:23">
      <c r="A121" s="7"/>
      <c r="B121" s="4"/>
      <c r="C121" s="4"/>
      <c r="D121" s="4"/>
      <c r="E121" s="4"/>
      <c r="F121" s="4"/>
      <c r="G121" s="4"/>
      <c r="H121" s="4"/>
      <c r="I121" s="4"/>
      <c r="J121" s="4"/>
      <c r="K121" s="4"/>
      <c r="L121" s="4"/>
      <c r="M121" s="4"/>
      <c r="N121" s="4"/>
      <c r="O121" s="4"/>
      <c r="P121" s="4"/>
      <c r="Q121" s="4"/>
      <c r="R121" s="4"/>
      <c r="S121" s="4"/>
      <c r="T121" s="4"/>
      <c r="U121" s="4"/>
      <c r="V121" s="4"/>
      <c r="W121" s="9"/>
    </row>
    <row r="122" spans="1:23">
      <c r="A122" s="7"/>
      <c r="B122" s="4"/>
      <c r="C122" s="4"/>
      <c r="D122" s="4"/>
      <c r="E122" s="4"/>
      <c r="F122" s="4"/>
      <c r="G122" s="4"/>
      <c r="H122" s="4"/>
      <c r="I122" s="4"/>
      <c r="J122" s="4"/>
      <c r="K122" s="4"/>
      <c r="L122" s="4"/>
      <c r="M122" s="4"/>
      <c r="N122" s="4"/>
      <c r="O122" s="4"/>
      <c r="P122" s="4"/>
      <c r="Q122" s="4"/>
      <c r="R122" s="4"/>
      <c r="S122" s="4"/>
      <c r="T122" s="4"/>
      <c r="U122" s="4"/>
      <c r="V122" s="4"/>
      <c r="W122" s="9"/>
    </row>
    <row r="123" spans="1:23">
      <c r="A123" s="7"/>
      <c r="B123" s="4"/>
      <c r="C123" s="4"/>
      <c r="D123" s="4"/>
      <c r="E123" s="4"/>
      <c r="F123" s="4"/>
      <c r="G123" s="4"/>
      <c r="H123" s="4"/>
      <c r="I123" s="4"/>
      <c r="J123" s="4"/>
      <c r="K123" s="4"/>
      <c r="L123" s="4"/>
      <c r="M123" s="4"/>
      <c r="N123" s="4"/>
      <c r="O123" s="4"/>
      <c r="P123" s="4"/>
      <c r="Q123" s="4"/>
      <c r="R123" s="4"/>
      <c r="S123" s="4"/>
      <c r="T123" s="4"/>
      <c r="U123" s="4"/>
      <c r="V123" s="4"/>
      <c r="W123" s="9"/>
    </row>
    <row r="124" spans="1:23">
      <c r="A124" s="7"/>
      <c r="B124" s="4"/>
      <c r="C124" s="4"/>
      <c r="D124" s="4"/>
      <c r="E124" s="4"/>
      <c r="F124" s="4"/>
      <c r="G124" s="4"/>
      <c r="H124" s="4"/>
      <c r="I124" s="4"/>
      <c r="J124" s="4"/>
      <c r="K124" s="4"/>
      <c r="L124" s="4"/>
      <c r="M124" s="4"/>
      <c r="N124" s="4"/>
      <c r="O124" s="4"/>
      <c r="P124" s="4"/>
      <c r="Q124" s="4"/>
      <c r="R124" s="4"/>
      <c r="S124" s="4"/>
      <c r="T124" s="4"/>
      <c r="U124" s="4"/>
      <c r="V124" s="4"/>
      <c r="W124" s="9"/>
    </row>
    <row r="125" spans="1:23">
      <c r="A125" s="7"/>
      <c r="B125" s="4"/>
      <c r="C125" s="4"/>
      <c r="D125" s="4"/>
      <c r="E125" s="4"/>
      <c r="F125" s="4"/>
      <c r="G125" s="4"/>
      <c r="H125" s="4"/>
      <c r="I125" s="4"/>
      <c r="J125" s="4"/>
      <c r="K125" s="4"/>
      <c r="L125" s="4"/>
      <c r="M125" s="4"/>
      <c r="N125" s="4"/>
      <c r="O125" s="4"/>
      <c r="P125" s="4"/>
      <c r="Q125" s="4"/>
      <c r="R125" s="4"/>
      <c r="S125" s="4"/>
      <c r="T125" s="4"/>
      <c r="U125" s="4"/>
      <c r="V125" s="4"/>
      <c r="W125" s="9"/>
    </row>
    <row r="126" spans="1:23">
      <c r="A126" s="7"/>
      <c r="B126" s="4"/>
      <c r="C126" s="4"/>
      <c r="D126" s="4"/>
      <c r="E126" s="4"/>
      <c r="F126" s="4"/>
      <c r="G126" s="4"/>
      <c r="H126" s="4"/>
      <c r="I126" s="4"/>
      <c r="J126" s="4"/>
      <c r="K126" s="4"/>
      <c r="L126" s="4"/>
      <c r="M126" s="4"/>
      <c r="N126" s="4"/>
      <c r="O126" s="4"/>
      <c r="P126" s="4"/>
      <c r="Q126" s="4"/>
      <c r="R126" s="4"/>
      <c r="S126" s="4"/>
      <c r="T126" s="4"/>
      <c r="U126" s="4"/>
      <c r="V126" s="4"/>
      <c r="W126" s="9"/>
    </row>
    <row r="127" spans="1:23">
      <c r="A127" s="71"/>
      <c r="B127" s="29"/>
      <c r="C127" s="29"/>
      <c r="D127" s="29"/>
      <c r="E127" s="29"/>
      <c r="F127" s="29"/>
      <c r="G127" s="29"/>
      <c r="H127" s="29"/>
      <c r="I127" s="29"/>
      <c r="J127" s="29"/>
      <c r="K127" s="29"/>
      <c r="L127" s="29"/>
      <c r="M127" s="29"/>
      <c r="N127" s="29"/>
      <c r="O127" s="29"/>
      <c r="P127" s="29"/>
      <c r="Q127" s="29"/>
      <c r="R127" s="29"/>
      <c r="S127" s="29"/>
      <c r="T127" s="29"/>
      <c r="U127" s="29"/>
      <c r="V127" s="29"/>
      <c r="W127" s="72"/>
    </row>
    <row r="128" spans="1:23">
      <c r="A128" s="71"/>
      <c r="B128" s="29"/>
      <c r="C128" s="29"/>
      <c r="D128" s="29"/>
      <c r="E128" s="29"/>
      <c r="F128" s="29"/>
      <c r="G128" s="29"/>
      <c r="H128" s="29"/>
      <c r="I128" s="29"/>
      <c r="J128" s="29"/>
      <c r="K128" s="29"/>
      <c r="L128" s="29"/>
      <c r="M128" s="29"/>
      <c r="N128" s="29"/>
      <c r="O128" s="29"/>
      <c r="P128" s="29"/>
      <c r="Q128" s="29"/>
      <c r="R128" s="29"/>
      <c r="S128" s="29"/>
      <c r="T128" s="29"/>
      <c r="U128" s="29"/>
      <c r="V128" s="29"/>
      <c r="W128" s="72"/>
    </row>
    <row r="129" spans="1:23">
      <c r="A129" s="71"/>
      <c r="B129" s="29"/>
      <c r="C129" s="29"/>
      <c r="D129" s="29"/>
      <c r="E129" s="29"/>
      <c r="F129" s="29"/>
      <c r="G129" s="29"/>
      <c r="H129" s="29"/>
      <c r="I129" s="29"/>
      <c r="J129" s="29"/>
      <c r="K129" s="29"/>
      <c r="L129" s="29"/>
      <c r="M129" s="29"/>
      <c r="N129" s="29"/>
      <c r="O129" s="29"/>
      <c r="P129" s="29"/>
      <c r="Q129" s="29"/>
      <c r="R129" s="29"/>
      <c r="S129" s="29"/>
      <c r="T129" s="29"/>
      <c r="U129" s="29"/>
      <c r="V129" s="29"/>
      <c r="W129" s="72"/>
    </row>
    <row r="130" spans="1:23">
      <c r="A130" s="71"/>
      <c r="B130" s="29"/>
      <c r="C130" s="29"/>
      <c r="D130" s="29"/>
      <c r="E130" s="29"/>
      <c r="F130" s="29"/>
      <c r="G130" s="29"/>
      <c r="H130" s="29"/>
      <c r="I130" s="29"/>
      <c r="J130" s="29"/>
      <c r="K130" s="29"/>
      <c r="L130" s="29"/>
      <c r="M130" s="29"/>
      <c r="N130" s="29"/>
      <c r="O130" s="29"/>
      <c r="P130" s="29"/>
      <c r="Q130" s="29"/>
      <c r="R130" s="29"/>
      <c r="S130" s="29"/>
      <c r="T130" s="29"/>
      <c r="U130" s="29"/>
      <c r="V130" s="29"/>
      <c r="W130" s="72"/>
    </row>
    <row r="131" spans="1:23">
      <c r="A131" s="71"/>
      <c r="B131" s="29"/>
      <c r="C131" s="29"/>
      <c r="D131" s="29"/>
      <c r="E131" s="29"/>
      <c r="F131" s="29"/>
      <c r="G131" s="29"/>
      <c r="H131" s="29"/>
      <c r="I131" s="29"/>
      <c r="J131" s="29"/>
      <c r="K131" s="29"/>
      <c r="L131" s="29"/>
      <c r="M131" s="29"/>
      <c r="N131" s="29"/>
      <c r="O131" s="29"/>
      <c r="P131" s="29"/>
      <c r="Q131" s="29"/>
      <c r="R131" s="29"/>
      <c r="S131" s="29"/>
      <c r="T131" s="29"/>
      <c r="U131" s="29"/>
      <c r="V131" s="29"/>
      <c r="W131" s="72"/>
    </row>
    <row r="132" spans="1:23">
      <c r="A132" s="71"/>
      <c r="B132" s="29"/>
      <c r="C132" s="29"/>
      <c r="D132" s="29"/>
      <c r="E132" s="29"/>
      <c r="F132" s="29"/>
      <c r="G132" s="29"/>
      <c r="H132" s="29"/>
      <c r="I132" s="29"/>
      <c r="J132" s="29"/>
      <c r="K132" s="29"/>
      <c r="L132" s="29"/>
      <c r="M132" s="29"/>
      <c r="N132" s="29"/>
      <c r="O132" s="29"/>
      <c r="P132" s="29"/>
      <c r="Q132" s="29"/>
      <c r="R132" s="29"/>
      <c r="S132" s="29"/>
      <c r="T132" s="29"/>
      <c r="U132" s="29"/>
      <c r="V132" s="29"/>
      <c r="W132" s="72"/>
    </row>
    <row r="133" spans="1:23">
      <c r="A133" s="71"/>
      <c r="B133" s="29"/>
      <c r="C133" s="29"/>
      <c r="D133" s="29"/>
      <c r="E133" s="29"/>
      <c r="F133" s="29"/>
      <c r="G133" s="29"/>
      <c r="H133" s="29"/>
      <c r="I133" s="29"/>
      <c r="J133" s="29"/>
      <c r="K133" s="29"/>
      <c r="L133" s="29"/>
      <c r="M133" s="29"/>
      <c r="N133" s="29"/>
      <c r="O133" s="29"/>
      <c r="P133" s="29"/>
      <c r="Q133" s="29"/>
      <c r="R133" s="29"/>
      <c r="S133" s="29"/>
      <c r="T133" s="29"/>
      <c r="U133" s="29"/>
      <c r="V133" s="29"/>
      <c r="W133" s="72"/>
    </row>
    <row r="134" spans="1:23">
      <c r="A134" s="71"/>
      <c r="B134" s="29"/>
      <c r="C134" s="29"/>
      <c r="D134" s="29"/>
      <c r="E134" s="29"/>
      <c r="F134" s="29"/>
      <c r="G134" s="29"/>
      <c r="H134" s="29"/>
      <c r="I134" s="29"/>
      <c r="J134" s="29"/>
      <c r="K134" s="29"/>
      <c r="L134" s="29"/>
      <c r="M134" s="29"/>
      <c r="N134" s="29"/>
      <c r="O134" s="29"/>
      <c r="P134" s="29"/>
      <c r="Q134" s="29"/>
      <c r="R134" s="29"/>
      <c r="S134" s="29"/>
      <c r="T134" s="29"/>
      <c r="U134" s="29"/>
      <c r="V134" s="29"/>
      <c r="W134" s="72"/>
    </row>
    <row r="135" spans="1:23">
      <c r="A135" s="71"/>
      <c r="B135" s="29"/>
      <c r="C135" s="29"/>
      <c r="D135" s="29"/>
      <c r="E135" s="29"/>
      <c r="F135" s="29"/>
      <c r="G135" s="29"/>
      <c r="H135" s="29"/>
      <c r="I135" s="29"/>
      <c r="J135" s="29"/>
      <c r="K135" s="29"/>
      <c r="L135" s="29"/>
      <c r="M135" s="29"/>
      <c r="N135" s="29"/>
      <c r="O135" s="29"/>
      <c r="P135" s="29"/>
      <c r="Q135" s="29"/>
      <c r="R135" s="29"/>
      <c r="S135" s="29"/>
      <c r="T135" s="29"/>
      <c r="U135" s="29"/>
      <c r="V135" s="29"/>
      <c r="W135" s="72"/>
    </row>
    <row r="136" spans="1:23">
      <c r="A136" s="71"/>
      <c r="B136" s="29"/>
      <c r="C136" s="29"/>
      <c r="D136" s="29"/>
      <c r="E136" s="29"/>
      <c r="F136" s="29"/>
      <c r="G136" s="29"/>
      <c r="H136" s="29"/>
      <c r="I136" s="29"/>
      <c r="J136" s="29"/>
      <c r="K136" s="29"/>
      <c r="L136" s="29"/>
      <c r="M136" s="29"/>
      <c r="N136" s="29"/>
      <c r="O136" s="29"/>
      <c r="P136" s="29"/>
      <c r="Q136" s="29"/>
      <c r="R136" s="29"/>
      <c r="S136" s="29"/>
      <c r="T136" s="29"/>
      <c r="U136" s="29"/>
      <c r="V136" s="29"/>
      <c r="W136" s="72"/>
    </row>
    <row r="137" spans="1:23">
      <c r="A137" s="71"/>
      <c r="B137" s="29"/>
      <c r="C137" s="29"/>
      <c r="D137" s="29"/>
      <c r="E137" s="29"/>
      <c r="F137" s="29"/>
      <c r="G137" s="29"/>
      <c r="H137" s="29"/>
      <c r="I137" s="29"/>
      <c r="J137" s="29"/>
      <c r="K137" s="29"/>
      <c r="L137" s="29"/>
      <c r="M137" s="29"/>
      <c r="N137" s="29"/>
      <c r="O137" s="29"/>
      <c r="P137" s="29"/>
      <c r="Q137" s="29"/>
      <c r="R137" s="29"/>
      <c r="S137" s="29"/>
      <c r="T137" s="29"/>
      <c r="U137" s="29"/>
      <c r="V137" s="29"/>
      <c r="W137" s="72"/>
    </row>
    <row r="138" spans="1:23">
      <c r="A138" s="71"/>
      <c r="B138" s="29"/>
      <c r="C138" s="29"/>
      <c r="D138" s="29"/>
      <c r="E138" s="29"/>
      <c r="F138" s="29"/>
      <c r="G138" s="29"/>
      <c r="H138" s="29"/>
      <c r="I138" s="29"/>
      <c r="J138" s="29"/>
      <c r="K138" s="29"/>
      <c r="L138" s="29"/>
      <c r="M138" s="29"/>
      <c r="N138" s="29"/>
      <c r="O138" s="29"/>
      <c r="P138" s="29"/>
      <c r="Q138" s="29"/>
      <c r="R138" s="29"/>
      <c r="S138" s="29"/>
      <c r="T138" s="29"/>
      <c r="U138" s="29"/>
      <c r="V138" s="29"/>
      <c r="W138" s="72"/>
    </row>
    <row r="139" spans="1:23" ht="13.5" thickBot="1">
      <c r="A139" s="66"/>
      <c r="B139" s="67"/>
      <c r="C139" s="67"/>
      <c r="D139" s="67"/>
      <c r="E139" s="67"/>
      <c r="F139" s="67"/>
      <c r="G139" s="67"/>
      <c r="H139" s="67"/>
      <c r="I139" s="67"/>
      <c r="J139" s="67"/>
      <c r="K139" s="67"/>
      <c r="L139" s="67"/>
      <c r="M139" s="67"/>
      <c r="N139" s="67"/>
      <c r="O139" s="67"/>
      <c r="P139" s="67"/>
      <c r="Q139" s="67"/>
      <c r="R139" s="67"/>
      <c r="S139" s="67"/>
      <c r="T139" s="67"/>
      <c r="U139" s="67"/>
      <c r="V139" s="67"/>
      <c r="W139" s="68"/>
    </row>
    <row r="140" spans="1:23">
      <c r="A140" s="71"/>
      <c r="B140" s="29"/>
      <c r="W140" s="29"/>
    </row>
    <row r="141" spans="1:23">
      <c r="A141" s="29"/>
      <c r="W141" s="29"/>
    </row>
    <row r="142" spans="1:23">
      <c r="A142" s="29"/>
      <c r="W142" s="29"/>
    </row>
    <row r="143" spans="1:23">
      <c r="A143" s="29"/>
      <c r="W143" s="29"/>
    </row>
    <row r="144" spans="1:23">
      <c r="A144" s="29"/>
      <c r="W144" s="29"/>
    </row>
    <row r="145" spans="1:23">
      <c r="A145" s="29"/>
      <c r="W145" s="29"/>
    </row>
    <row r="146" spans="1:23">
      <c r="A146" s="29"/>
      <c r="W146" s="29"/>
    </row>
    <row r="147" spans="1:23">
      <c r="A147" s="29"/>
      <c r="W147" s="29"/>
    </row>
    <row r="148" spans="1:23">
      <c r="A148" s="29"/>
      <c r="W148" s="29"/>
    </row>
    <row r="149" spans="1:23">
      <c r="A149" s="29"/>
      <c r="W149" s="29"/>
    </row>
    <row r="150" spans="1:23">
      <c r="A150" s="29"/>
      <c r="W150" s="29"/>
    </row>
    <row r="151" spans="1:23">
      <c r="A151" s="29"/>
      <c r="W151" s="29"/>
    </row>
    <row r="152" spans="1:23">
      <c r="A152" s="29"/>
      <c r="W152" s="29"/>
    </row>
    <row r="153" spans="1:23">
      <c r="A153" s="29"/>
      <c r="W153" s="29"/>
    </row>
    <row r="154" spans="1:23">
      <c r="A154" s="29"/>
      <c r="W154" s="29"/>
    </row>
    <row r="155" spans="1:23">
      <c r="A155" s="29"/>
      <c r="W155" s="29"/>
    </row>
    <row r="156" spans="1:23">
      <c r="A156" s="29"/>
      <c r="W156" s="29"/>
    </row>
    <row r="157" spans="1:23">
      <c r="A157" s="29"/>
      <c r="W157" s="29"/>
    </row>
    <row r="158" spans="1:23">
      <c r="A158" s="29"/>
      <c r="W158" s="29"/>
    </row>
    <row r="159" spans="1:23">
      <c r="A159" s="29"/>
      <c r="W159" s="29"/>
    </row>
    <row r="160" spans="1:23">
      <c r="A160" s="29"/>
      <c r="W160" s="29"/>
    </row>
    <row r="161" spans="1:23">
      <c r="A161" s="29"/>
      <c r="W161" s="29"/>
    </row>
    <row r="162" spans="1:23">
      <c r="A162" s="29"/>
      <c r="W162" s="29"/>
    </row>
  </sheetData>
  <mergeCells count="19">
    <mergeCell ref="S87:V87"/>
    <mergeCell ref="B1:V1"/>
    <mergeCell ref="B2:V2"/>
    <mergeCell ref="E4:I4"/>
    <mergeCell ref="K4:O4"/>
    <mergeCell ref="B55:O55"/>
    <mergeCell ref="Q55:V56"/>
    <mergeCell ref="B56:O56"/>
    <mergeCell ref="E57:I57"/>
    <mergeCell ref="D98:F98"/>
    <mergeCell ref="I88:O88"/>
    <mergeCell ref="S88:V88"/>
    <mergeCell ref="D93:F93"/>
    <mergeCell ref="D97:F97"/>
    <mergeCell ref="K57:O57"/>
    <mergeCell ref="S82:V82"/>
    <mergeCell ref="I83:O83"/>
    <mergeCell ref="S86:V86"/>
    <mergeCell ref="I87:O87"/>
  </mergeCells>
  <phoneticPr fontId="18" type="noConversion"/>
  <printOptions horizontalCentered="1" verticalCentered="1"/>
  <pageMargins left="0.23622047244094491" right="0.23622047244094491" top="0.19685039370078741" bottom="0.19685039370078741" header="0.19685039370078741" footer="0.11811023622047245"/>
  <pageSetup paperSize="9" scale="43" orientation="portrait" horizontalDpi="1200" verticalDpi="300" r:id="rId1"/>
  <headerFooter alignWithMargins="0"/>
  <colBreaks count="1" manualBreakCount="1">
    <brk id="23"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Περιοχές με ονόματα</vt:lpstr>
      </vt:variant>
      <vt:variant>
        <vt:i4>1</vt:i4>
      </vt:variant>
    </vt:vector>
  </HeadingPairs>
  <TitlesOfParts>
    <vt:vector size="2" baseType="lpstr">
      <vt:lpstr>ισολογισμος 2013</vt:lpstr>
      <vt:lpstr>'ισολογισμος 2013'!Print_Area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Κώστας Νικολάου</dc:creator>
  <cp:lastModifiedBy>User</cp:lastModifiedBy>
  <cp:lastPrinted>2014-05-14T08:02:51Z</cp:lastPrinted>
  <dcterms:created xsi:type="dcterms:W3CDTF">2007-03-27T11:27:58Z</dcterms:created>
  <dcterms:modified xsi:type="dcterms:W3CDTF">2014-06-29T09:13:25Z</dcterms:modified>
</cp:coreProperties>
</file>